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ager\Documents\CÉGEP\410-414-RK Comptabilité de Gestion\Bloc 1\Chapitre 4\"/>
    </mc:Choice>
  </mc:AlternateContent>
  <xr:revisionPtr revIDLastSave="0" documentId="8_{55D6409D-F0F5-4282-A5B3-79FCA6B36B67}" xr6:coauthVersionLast="36" xr6:coauthVersionMax="36" xr10:uidLastSave="{00000000-0000-0000-0000-000000000000}"/>
  <bookViews>
    <workbookView xWindow="-120" yWindow="-120" windowWidth="21840" windowHeight="13140" activeTab="3" xr2:uid="{28DEA5EC-9ADF-48C3-8B1C-317410100F29}"/>
  </bookViews>
  <sheets>
    <sheet name="Théorie" sheetId="3" r:id="rId1"/>
    <sheet name="Démo MCVseuil" sheetId="1" r:id="rId2"/>
    <sheet name="DÉMO MARGE SÉCURITÉ" sheetId="14" r:id="rId3"/>
    <sheet name="Démo seuil multiple" sheetId="2" r:id="rId4"/>
    <sheet name="E4,1" sheetId="4" r:id="rId5"/>
    <sheet name="E4,3" sheetId="5" r:id="rId6"/>
    <sheet name="E4,7" sheetId="6" r:id="rId7"/>
    <sheet name="E4,10" sheetId="7" r:id="rId8"/>
    <sheet name="E4,4" sheetId="9" r:id="rId9"/>
    <sheet name="E4,9" sheetId="8" r:id="rId10"/>
    <sheet name="E4,5" sheetId="11" r:id="rId11"/>
    <sheet name="P4,17" sheetId="12" r:id="rId12"/>
    <sheet name="P4,18" sheetId="13" r:id="rId1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1" i="1" l="1"/>
  <c r="I48" i="2" l="1"/>
  <c r="I34" i="2"/>
  <c r="E14" i="1" l="1"/>
  <c r="D15" i="1"/>
  <c r="E15" i="1" s="1"/>
  <c r="C19" i="1" s="1"/>
  <c r="H40" i="1"/>
  <c r="C40" i="1"/>
  <c r="I14" i="1"/>
  <c r="I15" i="1" l="1"/>
  <c r="J15" i="1" s="1"/>
  <c r="I19" i="1" s="1"/>
  <c r="J14" i="1"/>
</calcChain>
</file>

<file path=xl/sharedStrings.xml><?xml version="1.0" encoding="utf-8"?>
<sst xmlns="http://schemas.openxmlformats.org/spreadsheetml/2006/main" count="213" uniqueCount="131">
  <si>
    <t>Exemple page  128</t>
  </si>
  <si>
    <t>Option 1:  Elle fait distribuer ses chandelles par</t>
  </si>
  <si>
    <t xml:space="preserve">                 un distributeur qui charge 2$ par unités</t>
  </si>
  <si>
    <t>fabrication</t>
  </si>
  <si>
    <t>Prix vente unitaire:</t>
  </si>
  <si>
    <t>Coûts variables unitaire</t>
  </si>
  <si>
    <t>Distribution</t>
  </si>
  <si>
    <t>Coûts fixes:</t>
  </si>
  <si>
    <t>Option 2: Elle distribue elle-même ses chandelle et elle</t>
  </si>
  <si>
    <t>Doit louer un entreprôt ce qui augmente ces coûts fixes à 128 000$</t>
  </si>
  <si>
    <t>Ventes=</t>
  </si>
  <si>
    <t>Ratio MCV</t>
  </si>
  <si>
    <t>Ventes</t>
  </si>
  <si>
    <t>unités</t>
  </si>
  <si>
    <t>(PVU*Q)=</t>
  </si>
  <si>
    <t>(CVU X Q) + coûts fixes+Bénéfice</t>
  </si>
  <si>
    <t>2Q=-50 000$</t>
  </si>
  <si>
    <t>6$ - 2$Q= 128 000$</t>
  </si>
  <si>
    <t>4Q=128 000$</t>
  </si>
  <si>
    <t xml:space="preserve">Seuil de rentabilité </t>
  </si>
  <si>
    <t>Marge sur coût variable unitaire</t>
  </si>
  <si>
    <t>$</t>
  </si>
  <si>
    <t>%</t>
  </si>
  <si>
    <t>Marge sur coût variable unitaire unitaire</t>
  </si>
  <si>
    <t>50000/33,3%</t>
  </si>
  <si>
    <t>Unités</t>
  </si>
  <si>
    <t>128 000$/66,7%</t>
  </si>
  <si>
    <t>Divisé pvu 6$=</t>
  </si>
  <si>
    <t>Divisé par PVU 6$</t>
  </si>
  <si>
    <t>Quelle est la meilleure décision?</t>
  </si>
  <si>
    <t>Nombre unités</t>
  </si>
  <si>
    <t>à l'unité</t>
  </si>
  <si>
    <t>Total en $</t>
  </si>
  <si>
    <t>Total en %</t>
  </si>
  <si>
    <t>coûts variables</t>
  </si>
  <si>
    <t>Marge sur coûts variables</t>
  </si>
  <si>
    <t>Coûts fixes</t>
  </si>
  <si>
    <t>Bénéfice net</t>
  </si>
  <si>
    <t>R+F</t>
  </si>
  <si>
    <t>Marge sur coûts variables(mcv) versus  Coûts volume bénéfice (CVB)</t>
  </si>
  <si>
    <t>-Coûts variables</t>
  </si>
  <si>
    <t>=Marge sur coût variable</t>
  </si>
  <si>
    <t>-coût fixe</t>
  </si>
  <si>
    <t>=Bénéfice ou perte</t>
  </si>
  <si>
    <t>Dollars</t>
  </si>
  <si>
    <t>Produit A</t>
  </si>
  <si>
    <t>Produit B</t>
  </si>
  <si>
    <t>Total</t>
  </si>
  <si>
    <t>?</t>
  </si>
  <si>
    <t>Il nous faut chercher: 1) les coûts variables en dollars par produit    2)Le Ratio moyen de la MCV dansla colonne totale</t>
  </si>
  <si>
    <t xml:space="preserve">   3) la composition des ventes pour chaque produit</t>
  </si>
  <si>
    <t>Question 1: Dressez un état des résultats selon la méthode de la marge sur coût variable (MCV)</t>
  </si>
  <si>
    <t xml:space="preserve">Compositions des ventes produit A: </t>
  </si>
  <si>
    <t xml:space="preserve">Compositions des ventes produit B: </t>
  </si>
  <si>
    <t>Question 2: Calculez le seuil de rentabilité en dollars pour l'entreprise selon les ventes actuelles</t>
  </si>
  <si>
    <t>Ratio moyen MCV</t>
  </si>
  <si>
    <t>Ratio moyen mcv</t>
  </si>
  <si>
    <t>Ventes totales=</t>
  </si>
  <si>
    <t>% =</t>
  </si>
  <si>
    <t>Analyse du seuil de rentabilité avec plusieurs produits. (E4,15 page 167)</t>
  </si>
  <si>
    <t>Question 4: Calculez le bénéfice total si les ventes augmentent de 50 000$ (1 000 000$+50 000$= 1 050 000$)</t>
  </si>
  <si>
    <t>Nous ferons ensembles les numéros 1,2 et 4</t>
  </si>
  <si>
    <t>CHAPITRE 4</t>
  </si>
  <si>
    <t>PROBLÈME E4,1</t>
  </si>
  <si>
    <t>Si besoin consulter votre livre p122-125</t>
  </si>
  <si>
    <t>ÉTAT DES RÉSULTATS SELON LA MÉTHODE DES COÛTS VARIABLES (mcv)</t>
  </si>
  <si>
    <t>PROBLÈME E4,3</t>
  </si>
  <si>
    <t>RATIO DE LA MARGE SUR COÛT VARIABLE</t>
  </si>
  <si>
    <t>Si besoin vous référer au livre p129-135</t>
  </si>
  <si>
    <t>(le ratio est la marge sur coût variable en %)</t>
  </si>
  <si>
    <t>PROBLÈME E4,7</t>
  </si>
  <si>
    <t>PROBLÈME E 4,10</t>
  </si>
  <si>
    <t>PROBLÈME E4,4</t>
  </si>
  <si>
    <t>SEUIL DE RENTABILITÉ PRODUIT UNIQUE</t>
  </si>
  <si>
    <t>Vous pouvez utiliser la méthode vue en Gestion budgétaire (j'ai mis à votre disposition les capsules dans ce bloc matière)</t>
  </si>
  <si>
    <t>ou celle présentée dans votre livre</t>
  </si>
  <si>
    <t>Vous ferez tous vos travaux dans ce même classeur (Démos et problèmes)</t>
  </si>
  <si>
    <t xml:space="preserve">NOTE: JE VOUS DEMANDE DE FAIRE LES NUMÉROS DES PROBLÈMES DANS  L'ORDRE OÙ J'AI PLACÉ LES ONGLETS </t>
  </si>
  <si>
    <t xml:space="preserve">             POUR LES FEUILLES DE TRAVAIL.  MA MÉTHODE POUR VOIR LA MATIÈRE EXIGEAIT QUE JE PASSE </t>
  </si>
  <si>
    <t xml:space="preserve">           DES NUMÉROS POUR Y REVENIR PLUS TARD</t>
  </si>
  <si>
    <t>PROBLÈME E4,9</t>
  </si>
  <si>
    <t>SEUIL DE RENTABILITÉ PRODUITS MULTIPLES</t>
  </si>
  <si>
    <t>PROBLÈME E4,5</t>
  </si>
  <si>
    <t>PROBLÈME P4,17 PAGE 168</t>
  </si>
  <si>
    <t>PROBLÈME P4,18 PAGE 169</t>
  </si>
  <si>
    <t>PAGE 161</t>
  </si>
  <si>
    <t>PAGE 162</t>
  </si>
  <si>
    <t>PAGE 163</t>
  </si>
  <si>
    <t>PAGE 165</t>
  </si>
  <si>
    <t>PAGE 164</t>
  </si>
  <si>
    <t>DÉMONSTRATION SUR LA MARGE DE SÉCURITÉ</t>
  </si>
  <si>
    <t>Nous allons reprendre les données de l'entreprise Concepts Acoustiques inc</t>
  </si>
  <si>
    <t>Ventes= 35 000$/40%</t>
  </si>
  <si>
    <t xml:space="preserve">Ventes= </t>
  </si>
  <si>
    <t>2) la marge de sécurité en dollars</t>
  </si>
  <si>
    <t>Formule:</t>
  </si>
  <si>
    <t>Marge de sécurité=Ventes totales vendues (prévues) - Ventes au seuil de rentabilité</t>
  </si>
  <si>
    <t>Marge de sécurité=</t>
  </si>
  <si>
    <t>100 000$- 87 500$</t>
  </si>
  <si>
    <t>3) la marge de sécurité en pourcentage des ventes</t>
  </si>
  <si>
    <t>Marge de sécurité en pourcentage des ventes=</t>
  </si>
  <si>
    <t>Marge de sécurité en dollars</t>
  </si>
  <si>
    <t>Ventes totales (prévues)</t>
  </si>
  <si>
    <t xml:space="preserve">1) Le seuil de rentabilité en dollars </t>
  </si>
  <si>
    <t xml:space="preserve">Ventes= (CF/ratio marge coût variable)                </t>
  </si>
  <si>
    <t>page 141</t>
  </si>
  <si>
    <t>6Q - 4Q= 50 000$</t>
  </si>
  <si>
    <t>6Q=</t>
  </si>
  <si>
    <t>Calcul du Seuil de rentabilité selon le tableau (Marge sur coût variable)</t>
  </si>
  <si>
    <t>UNITÉS</t>
  </si>
  <si>
    <t xml:space="preserve">Jusqu'à 39 000 unités il est plus rentable de travailler avec un distributeur </t>
  </si>
  <si>
    <t>à un nombre supérieur à 39 000 unités l'hypothèse 2 devient la plus rentable</t>
  </si>
  <si>
    <t xml:space="preserve">FORMULE DE COMPARAISON DES DEUX HYPOTHÈSES  </t>
  </si>
  <si>
    <t>Q             =</t>
  </si>
  <si>
    <t>Entreprise de chandelle de Mona inc</t>
  </si>
  <si>
    <r>
      <rPr>
        <b/>
        <sz val="14"/>
        <color rgb="FFFF0000"/>
        <rFont val="Calibri"/>
        <family val="2"/>
        <scheme val="minor"/>
      </rPr>
      <t>Q</t>
    </r>
    <r>
      <rPr>
        <b/>
        <sz val="14"/>
        <color theme="1"/>
        <rFont val="Calibri"/>
        <family val="2"/>
        <scheme val="minor"/>
      </rPr>
      <t>= 50 000$/2$</t>
    </r>
  </si>
  <si>
    <t>2Q+128 000+0</t>
  </si>
  <si>
    <t>4Q+ 50 000+0</t>
  </si>
  <si>
    <r>
      <rPr>
        <b/>
        <sz val="14"/>
        <color rgb="FFFF0000"/>
        <rFont val="Calibri"/>
        <family val="2"/>
        <scheme val="minor"/>
      </rPr>
      <t>Q</t>
    </r>
    <r>
      <rPr>
        <b/>
        <sz val="14"/>
        <color theme="1"/>
        <rFont val="Calibri"/>
        <family val="2"/>
        <scheme val="minor"/>
      </rPr>
      <t>= 128 000$/4$</t>
    </r>
  </si>
  <si>
    <t>Hypothèse A</t>
  </si>
  <si>
    <t xml:space="preserve">           Hypothèse B</t>
  </si>
  <si>
    <t>4Q-2Q =  128 000   -50000</t>
  </si>
  <si>
    <t>2Q        = 78 000$</t>
  </si>
  <si>
    <t>Formule "Coût-volume-bénéfice": page 137</t>
  </si>
  <si>
    <t>Coûts variables+ coûts fixes+Bénéfice</t>
  </si>
  <si>
    <t>4Q      -    50 000        =        2Q    -   128 000$</t>
  </si>
  <si>
    <t>N/D</t>
  </si>
  <si>
    <t>400000/50%</t>
  </si>
  <si>
    <t>CAPSULE 1 DÉMO 1</t>
  </si>
  <si>
    <t>CAPSULE 2 DÉMO 2</t>
  </si>
  <si>
    <t>CAPSULE 3 DÉMO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</si>
</sst>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* #,##0.00_)\ &quot;$&quot;_ ;_ * \(#,##0.00\)\ &quot;$&quot;_ ;_ * &quot;-&quot;??_)\ &quot;$&quot;_ ;_ @_ "/>
    <numFmt numFmtId="164" formatCode="_ * #,##0.00_)_ ;_ * \(#,##0.00\)_ ;_ * &quot;-&quot;??_)_ ;_ @_ "/>
    <numFmt numFmtId="165" formatCode="0.0%"/>
    <numFmt numFmtId="166" formatCode="_ * #,##0_)_ ;_ * \(#,##0\)_ ;_ * &quot;-&quot;??_)_ ;_ @_ "/>
    <numFmt numFmtId="167" formatCode="_ * #,##0_)\ &quot;$&quot;_ ;_ * \(#,##0\)\ &quot;$&quot;_ ;_ * &quot;-&quot;??_)\ &quot;$&quot;_ ;_ @_ "/>
  </numFmts>
  <fonts count="3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2"/>
      <color theme="1"/>
      <name val="Cavolini"/>
      <family val="4"/>
    </font>
    <font>
      <sz val="11"/>
      <color theme="1"/>
      <name val="Cavolini"/>
      <family val="4"/>
    </font>
    <font>
      <b/>
      <sz val="14"/>
      <color theme="1"/>
      <name val="Cavolini"/>
      <family val="4"/>
    </font>
    <font>
      <b/>
      <sz val="12"/>
      <color theme="1"/>
      <name val="Cavolini"/>
      <family val="4"/>
    </font>
    <font>
      <b/>
      <sz val="11"/>
      <color theme="1"/>
      <name val="Cavolini"/>
      <family val="4"/>
    </font>
    <font>
      <sz val="11"/>
      <color rgb="FFFF0000"/>
      <name val="Cavolini"/>
      <family val="4"/>
    </font>
    <font>
      <sz val="12"/>
      <color rgb="FFFF0000"/>
      <name val="Cavolini"/>
      <family val="4"/>
    </font>
    <font>
      <sz val="14"/>
      <color rgb="FFFF0000"/>
      <name val="Cavolini"/>
      <family val="4"/>
    </font>
    <font>
      <b/>
      <sz val="12"/>
      <color rgb="FFFF0000"/>
      <name val="Cavolini"/>
      <family val="4"/>
    </font>
    <font>
      <b/>
      <sz val="14"/>
      <color rgb="FFFF0000"/>
      <name val="Cavolini"/>
      <family val="4"/>
    </font>
    <font>
      <b/>
      <u/>
      <sz val="14"/>
      <color theme="1"/>
      <name val="Cavolini"/>
      <family val="4"/>
    </font>
    <font>
      <u/>
      <sz val="11"/>
      <color theme="1"/>
      <name val="Cavolini"/>
      <family val="4"/>
    </font>
    <font>
      <b/>
      <sz val="11"/>
      <color rgb="FFFF0000"/>
      <name val="Cavolini"/>
      <family val="4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fornian FB"/>
      <family val="1"/>
    </font>
    <font>
      <b/>
      <sz val="12"/>
      <color theme="1"/>
      <name val="Californian FB"/>
      <family val="1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u val="singleAccounting"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b/>
      <u/>
      <sz val="16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85">
    <xf numFmtId="0" fontId="0" fillId="0" borderId="0" xfId="0"/>
    <xf numFmtId="0" fontId="5" fillId="2" borderId="0" xfId="0" applyFont="1" applyFill="1"/>
    <xf numFmtId="0" fontId="4" fillId="2" borderId="0" xfId="0" applyFont="1" applyFill="1"/>
    <xf numFmtId="0" fontId="4" fillId="4" borderId="0" xfId="0" applyFont="1" applyFill="1"/>
    <xf numFmtId="9" fontId="5" fillId="2" borderId="0" xfId="3" applyFont="1" applyFill="1" applyAlignment="1">
      <alignment horizontal="center"/>
    </xf>
    <xf numFmtId="0" fontId="9" fillId="2" borderId="5" xfId="0" applyFont="1" applyFill="1" applyBorder="1"/>
    <xf numFmtId="44" fontId="9" fillId="2" borderId="5" xfId="0" applyNumberFormat="1" applyFont="1" applyFill="1" applyBorder="1"/>
    <xf numFmtId="165" fontId="9" fillId="2" borderId="3" xfId="3" applyNumberFormat="1" applyFont="1" applyFill="1" applyBorder="1" applyAlignment="1">
      <alignment horizontal="center"/>
    </xf>
    <xf numFmtId="0" fontId="10" fillId="2" borderId="0" xfId="0" applyFont="1" applyFill="1"/>
    <xf numFmtId="0" fontId="12" fillId="2" borderId="0" xfId="0" applyFont="1" applyFill="1"/>
    <xf numFmtId="0" fontId="13" fillId="2" borderId="0" xfId="0" applyFont="1" applyFill="1"/>
    <xf numFmtId="0" fontId="12" fillId="2" borderId="0" xfId="0" applyFont="1" applyFill="1" applyAlignment="1">
      <alignment horizontal="center"/>
    </xf>
    <xf numFmtId="0" fontId="15" fillId="2" borderId="0" xfId="0" applyFont="1" applyFill="1"/>
    <xf numFmtId="0" fontId="15" fillId="2" borderId="0" xfId="0" quotePrefix="1" applyFont="1" applyFill="1"/>
    <xf numFmtId="0" fontId="15" fillId="2" borderId="0" xfId="0" applyFont="1" applyFill="1" applyAlignment="1">
      <alignment horizontal="center"/>
    </xf>
    <xf numFmtId="44" fontId="15" fillId="2" borderId="0" xfId="2" applyFont="1" applyFill="1" applyAlignment="1">
      <alignment horizontal="center"/>
    </xf>
    <xf numFmtId="9" fontId="15" fillId="2" borderId="0" xfId="3" applyFont="1" applyFill="1" applyAlignment="1">
      <alignment horizontal="center"/>
    </xf>
    <xf numFmtId="44" fontId="12" fillId="2" borderId="0" xfId="2" applyFont="1" applyFill="1" applyAlignment="1">
      <alignment horizontal="center"/>
    </xf>
    <xf numFmtId="9" fontId="12" fillId="2" borderId="0" xfId="3" applyFont="1" applyFill="1" applyAlignment="1">
      <alignment horizontal="center"/>
    </xf>
    <xf numFmtId="167" fontId="12" fillId="2" borderId="0" xfId="2" applyNumberFormat="1" applyFont="1" applyFill="1" applyAlignment="1">
      <alignment horizontal="center"/>
    </xf>
    <xf numFmtId="44" fontId="12" fillId="2" borderId="1" xfId="2" applyFont="1" applyFill="1" applyBorder="1" applyAlignment="1">
      <alignment horizontal="center"/>
    </xf>
    <xf numFmtId="9" fontId="12" fillId="2" borderId="1" xfId="3" applyFont="1" applyFill="1" applyBorder="1" applyAlignment="1">
      <alignment horizontal="center"/>
    </xf>
    <xf numFmtId="44" fontId="12" fillId="2" borderId="13" xfId="2" applyFont="1" applyFill="1" applyBorder="1" applyAlignment="1">
      <alignment horizontal="center"/>
    </xf>
    <xf numFmtId="9" fontId="12" fillId="2" borderId="13" xfId="3" applyFont="1" applyFill="1" applyBorder="1" applyAlignment="1">
      <alignment horizontal="center"/>
    </xf>
    <xf numFmtId="167" fontId="12" fillId="2" borderId="13" xfId="2" applyNumberFormat="1" applyFont="1" applyFill="1" applyBorder="1" applyAlignment="1">
      <alignment horizontal="center"/>
    </xf>
    <xf numFmtId="167" fontId="15" fillId="2" borderId="0" xfId="2" applyNumberFormat="1" applyFont="1" applyFill="1" applyAlignment="1">
      <alignment horizontal="center"/>
    </xf>
    <xf numFmtId="9" fontId="14" fillId="2" borderId="1" xfId="3" applyFont="1" applyFill="1" applyBorder="1" applyAlignment="1">
      <alignment horizontal="center"/>
    </xf>
    <xf numFmtId="44" fontId="14" fillId="2" borderId="0" xfId="2" applyFont="1" applyFill="1" applyAlignment="1">
      <alignment horizontal="center"/>
    </xf>
    <xf numFmtId="44" fontId="15" fillId="7" borderId="1" xfId="2" applyFont="1" applyFill="1" applyBorder="1" applyAlignment="1">
      <alignment horizontal="center"/>
    </xf>
    <xf numFmtId="44" fontId="15" fillId="7" borderId="0" xfId="2" applyFont="1" applyFill="1" applyAlignment="1">
      <alignment horizontal="center"/>
    </xf>
    <xf numFmtId="9" fontId="15" fillId="7" borderId="1" xfId="3" applyFont="1" applyFill="1" applyBorder="1" applyAlignment="1">
      <alignment horizontal="center"/>
    </xf>
    <xf numFmtId="167" fontId="15" fillId="7" borderId="1" xfId="2" applyNumberFormat="1" applyFont="1" applyFill="1" applyBorder="1" applyAlignment="1">
      <alignment horizontal="center"/>
    </xf>
    <xf numFmtId="167" fontId="15" fillId="7" borderId="0" xfId="2" applyNumberFormat="1" applyFont="1" applyFill="1" applyAlignment="1">
      <alignment horizontal="center"/>
    </xf>
    <xf numFmtId="9" fontId="14" fillId="2" borderId="0" xfId="3" applyFont="1" applyFill="1" applyAlignment="1">
      <alignment horizontal="center"/>
    </xf>
    <xf numFmtId="0" fontId="16" fillId="2" borderId="0" xfId="0" applyFont="1" applyFill="1"/>
    <xf numFmtId="0" fontId="17" fillId="2" borderId="0" xfId="0" applyFont="1" applyFill="1"/>
    <xf numFmtId="0" fontId="18" fillId="2" borderId="0" xfId="0" applyFont="1" applyFill="1"/>
    <xf numFmtId="0" fontId="19" fillId="2" borderId="0" xfId="0" applyFont="1" applyFill="1"/>
    <xf numFmtId="0" fontId="20" fillId="2" borderId="0" xfId="0" applyFont="1" applyFill="1"/>
    <xf numFmtId="0" fontId="15" fillId="2" borderId="1" xfId="0" applyFont="1" applyFill="1" applyBorder="1" applyAlignment="1">
      <alignment horizontal="center"/>
    </xf>
    <xf numFmtId="9" fontId="19" fillId="2" borderId="0" xfId="3" applyFont="1" applyFill="1" applyAlignment="1">
      <alignment horizontal="center"/>
    </xf>
    <xf numFmtId="9" fontId="11" fillId="2" borderId="1" xfId="3" applyFont="1" applyFill="1" applyBorder="1" applyAlignment="1">
      <alignment horizontal="center"/>
    </xf>
    <xf numFmtId="44" fontId="11" fillId="2" borderId="0" xfId="2" applyFont="1" applyFill="1" applyAlignment="1">
      <alignment horizontal="center"/>
    </xf>
    <xf numFmtId="167" fontId="19" fillId="2" borderId="0" xfId="2" applyNumberFormat="1" applyFont="1" applyFill="1" applyAlignment="1">
      <alignment horizontal="center"/>
    </xf>
    <xf numFmtId="0" fontId="21" fillId="2" borderId="1" xfId="0" applyFont="1" applyFill="1" applyBorder="1"/>
    <xf numFmtId="0" fontId="22" fillId="2" borderId="0" xfId="0" applyFont="1" applyFill="1"/>
    <xf numFmtId="0" fontId="23" fillId="2" borderId="0" xfId="0" applyFont="1" applyFill="1"/>
    <xf numFmtId="0" fontId="0" fillId="2" borderId="0" xfId="0" applyFill="1"/>
    <xf numFmtId="0" fontId="24" fillId="2" borderId="0" xfId="0" applyFont="1" applyFill="1"/>
    <xf numFmtId="0" fontId="24" fillId="2" borderId="0" xfId="0" applyFont="1" applyFill="1" applyAlignment="1">
      <alignment horizontal="left"/>
    </xf>
    <xf numFmtId="0" fontId="1" fillId="2" borderId="0" xfId="0" applyFont="1" applyFill="1"/>
    <xf numFmtId="0" fontId="3" fillId="2" borderId="0" xfId="0" applyFont="1" applyFill="1"/>
    <xf numFmtId="0" fontId="25" fillId="2" borderId="0" xfId="0" applyFont="1" applyFill="1"/>
    <xf numFmtId="0" fontId="26" fillId="2" borderId="0" xfId="0" applyFont="1" applyFill="1"/>
    <xf numFmtId="0" fontId="5" fillId="3" borderId="6" xfId="0" applyFont="1" applyFill="1" applyBorder="1"/>
    <xf numFmtId="0" fontId="27" fillId="3" borderId="7" xfId="0" applyFont="1" applyFill="1" applyBorder="1"/>
    <xf numFmtId="0" fontId="5" fillId="3" borderId="7" xfId="0" applyFont="1" applyFill="1" applyBorder="1"/>
    <xf numFmtId="0" fontId="5" fillId="3" borderId="8" xfId="0" applyFont="1" applyFill="1" applyBorder="1"/>
    <xf numFmtId="0" fontId="5" fillId="3" borderId="9" xfId="0" applyFont="1" applyFill="1" applyBorder="1"/>
    <xf numFmtId="0" fontId="27" fillId="3" borderId="0" xfId="0" applyFont="1" applyFill="1" applyBorder="1"/>
    <xf numFmtId="0" fontId="5" fillId="3" borderId="0" xfId="0" applyFont="1" applyFill="1" applyBorder="1"/>
    <xf numFmtId="0" fontId="5" fillId="3" borderId="10" xfId="0" applyFont="1" applyFill="1" applyBorder="1"/>
    <xf numFmtId="0" fontId="5" fillId="3" borderId="15" xfId="0" applyFont="1" applyFill="1" applyBorder="1"/>
    <xf numFmtId="0" fontId="5" fillId="3" borderId="16" xfId="0" applyFont="1" applyFill="1" applyBorder="1"/>
    <xf numFmtId="0" fontId="5" fillId="3" borderId="17" xfId="0" applyFont="1" applyFill="1" applyBorder="1"/>
    <xf numFmtId="0" fontId="8" fillId="2" borderId="0" xfId="0" applyFont="1" applyFill="1"/>
    <xf numFmtId="0" fontId="28" fillId="2" borderId="0" xfId="0" applyFont="1" applyFill="1"/>
    <xf numFmtId="0" fontId="29" fillId="2" borderId="0" xfId="0" applyFont="1" applyFill="1"/>
    <xf numFmtId="0" fontId="6" fillId="2" borderId="0" xfId="0" applyFont="1" applyFill="1"/>
    <xf numFmtId="0" fontId="30" fillId="2" borderId="0" xfId="0" applyFont="1" applyFill="1"/>
    <xf numFmtId="0" fontId="32" fillId="2" borderId="0" xfId="0" applyFont="1" applyFill="1"/>
    <xf numFmtId="44" fontId="24" fillId="2" borderId="0" xfId="2" applyFont="1" applyFill="1"/>
    <xf numFmtId="0" fontId="33" fillId="2" borderId="0" xfId="0" applyFont="1" applyFill="1"/>
    <xf numFmtId="44" fontId="34" fillId="2" borderId="0" xfId="0" applyNumberFormat="1" applyFont="1" applyFill="1"/>
    <xf numFmtId="0" fontId="9" fillId="4" borderId="0" xfId="0" applyFont="1" applyFill="1"/>
    <xf numFmtId="0" fontId="24" fillId="4" borderId="0" xfId="0" applyFont="1" applyFill="1"/>
    <xf numFmtId="0" fontId="24" fillId="3" borderId="0" xfId="0" applyFont="1" applyFill="1"/>
    <xf numFmtId="0" fontId="35" fillId="2" borderId="0" xfId="0" applyFont="1" applyFill="1"/>
    <xf numFmtId="166" fontId="35" fillId="2" borderId="5" xfId="1" applyNumberFormat="1" applyFont="1" applyFill="1" applyBorder="1"/>
    <xf numFmtId="166" fontId="35" fillId="2" borderId="3" xfId="1" applyNumberFormat="1" applyFont="1" applyFill="1" applyBorder="1"/>
    <xf numFmtId="9" fontId="24" fillId="2" borderId="0" xfId="3" applyFont="1" applyFill="1" applyAlignment="1">
      <alignment horizontal="center"/>
    </xf>
    <xf numFmtId="0" fontId="24" fillId="2" borderId="4" xfId="0" applyFont="1" applyFill="1" applyBorder="1"/>
    <xf numFmtId="0" fontId="24" fillId="2" borderId="0" xfId="0" applyFont="1" applyFill="1" applyAlignment="1">
      <alignment horizontal="center"/>
    </xf>
    <xf numFmtId="0" fontId="24" fillId="2" borderId="0" xfId="0" applyFont="1" applyFill="1" applyAlignment="1">
      <alignment horizontal="right"/>
    </xf>
    <xf numFmtId="0" fontId="24" fillId="2" borderId="4" xfId="0" applyFont="1" applyFill="1" applyBorder="1" applyAlignment="1">
      <alignment horizontal="right"/>
    </xf>
    <xf numFmtId="44" fontId="24" fillId="2" borderId="1" xfId="2" applyFont="1" applyFill="1" applyBorder="1"/>
    <xf numFmtId="165" fontId="10" fillId="2" borderId="0" xfId="3" applyNumberFormat="1" applyFont="1" applyFill="1" applyAlignment="1">
      <alignment horizontal="center"/>
    </xf>
    <xf numFmtId="0" fontId="29" fillId="2" borderId="2" xfId="0" applyFont="1" applyFill="1" applyBorder="1"/>
    <xf numFmtId="0" fontId="9" fillId="2" borderId="5" xfId="0" applyFont="1" applyFill="1" applyBorder="1" applyAlignment="1">
      <alignment horizontal="right"/>
    </xf>
    <xf numFmtId="0" fontId="9" fillId="2" borderId="4" xfId="0" applyFont="1" applyFill="1" applyBorder="1" applyAlignment="1">
      <alignment horizontal="left"/>
    </xf>
    <xf numFmtId="0" fontId="9" fillId="2" borderId="0" xfId="0" applyFont="1" applyFill="1"/>
    <xf numFmtId="44" fontId="9" fillId="2" borderId="0" xfId="0" applyNumberFormat="1" applyFont="1" applyFill="1"/>
    <xf numFmtId="0" fontId="29" fillId="4" borderId="0" xfId="0" applyFont="1" applyFill="1"/>
    <xf numFmtId="44" fontId="24" fillId="4" borderId="0" xfId="2" applyFont="1" applyFill="1"/>
    <xf numFmtId="9" fontId="24" fillId="4" borderId="0" xfId="3" applyFont="1" applyFill="1" applyAlignment="1">
      <alignment horizontal="center"/>
    </xf>
    <xf numFmtId="40" fontId="36" fillId="5" borderId="6" xfId="0" applyNumberFormat="1" applyFont="1" applyFill="1" applyBorder="1"/>
    <xf numFmtId="0" fontId="36" fillId="6" borderId="7" xfId="0" applyFont="1" applyFill="1" applyBorder="1"/>
    <xf numFmtId="164" fontId="29" fillId="6" borderId="8" xfId="1" applyFont="1" applyFill="1" applyBorder="1"/>
    <xf numFmtId="40" fontId="36" fillId="2" borderId="9" xfId="0" applyNumberFormat="1" applyFont="1" applyFill="1" applyBorder="1"/>
    <xf numFmtId="0" fontId="36" fillId="6" borderId="0" xfId="0" applyFont="1" applyFill="1"/>
    <xf numFmtId="40" fontId="36" fillId="6" borderId="0" xfId="0" applyNumberFormat="1" applyFont="1" applyFill="1"/>
    <xf numFmtId="164" fontId="36" fillId="6" borderId="10" xfId="1" applyFont="1" applyFill="1" applyBorder="1"/>
    <xf numFmtId="0" fontId="36" fillId="2" borderId="9" xfId="0" applyFont="1" applyFill="1" applyBorder="1"/>
    <xf numFmtId="44" fontId="37" fillId="2" borderId="0" xfId="2" applyFont="1" applyFill="1" applyBorder="1" applyAlignment="1">
      <alignment horizontal="center"/>
    </xf>
    <xf numFmtId="0" fontId="36" fillId="2" borderId="11" xfId="0" applyFont="1" applyFill="1" applyBorder="1"/>
    <xf numFmtId="9" fontId="24" fillId="3" borderId="0" xfId="3" applyFont="1" applyFill="1" applyAlignment="1">
      <alignment horizontal="center"/>
    </xf>
    <xf numFmtId="0" fontId="29" fillId="3" borderId="0" xfId="0" applyFont="1" applyFill="1"/>
    <xf numFmtId="0" fontId="36" fillId="4" borderId="0" xfId="0" applyFont="1" applyFill="1" applyBorder="1"/>
    <xf numFmtId="44" fontId="37" fillId="4" borderId="0" xfId="2" applyFont="1" applyFill="1" applyBorder="1" applyAlignment="1">
      <alignment horizontal="center"/>
    </xf>
    <xf numFmtId="44" fontId="29" fillId="4" borderId="0" xfId="2" applyFont="1" applyFill="1" applyBorder="1" applyAlignment="1">
      <alignment horizontal="center"/>
    </xf>
    <xf numFmtId="9" fontId="29" fillId="4" borderId="0" xfId="3" applyFont="1" applyFill="1" applyBorder="1" applyAlignment="1">
      <alignment horizontal="center"/>
    </xf>
    <xf numFmtId="0" fontId="36" fillId="3" borderId="0" xfId="0" applyFont="1" applyFill="1" applyBorder="1"/>
    <xf numFmtId="44" fontId="37" fillId="3" borderId="0" xfId="2" applyFont="1" applyFill="1" applyBorder="1" applyAlignment="1">
      <alignment horizontal="center"/>
    </xf>
    <xf numFmtId="44" fontId="29" fillId="3" borderId="0" xfId="2" applyFont="1" applyFill="1" applyBorder="1" applyAlignment="1">
      <alignment horizontal="center"/>
    </xf>
    <xf numFmtId="9" fontId="29" fillId="3" borderId="0" xfId="3" applyFont="1" applyFill="1" applyBorder="1" applyAlignment="1">
      <alignment horizontal="center"/>
    </xf>
    <xf numFmtId="44" fontId="36" fillId="4" borderId="0" xfId="2" applyFont="1" applyFill="1" applyBorder="1" applyAlignment="1">
      <alignment horizontal="center"/>
    </xf>
    <xf numFmtId="44" fontId="24" fillId="4" borderId="1" xfId="2" applyFont="1" applyFill="1" applyBorder="1" applyAlignment="1">
      <alignment horizontal="center"/>
    </xf>
    <xf numFmtId="44" fontId="36" fillId="3" borderId="0" xfId="2" applyFont="1" applyFill="1" applyBorder="1" applyAlignment="1">
      <alignment horizontal="center"/>
    </xf>
    <xf numFmtId="44" fontId="24" fillId="3" borderId="1" xfId="2" applyFont="1" applyFill="1" applyBorder="1" applyAlignment="1">
      <alignment horizontal="center"/>
    </xf>
    <xf numFmtId="0" fontId="24" fillId="4" borderId="0" xfId="0" applyFont="1" applyFill="1" applyAlignment="1">
      <alignment horizontal="center"/>
    </xf>
    <xf numFmtId="0" fontId="24" fillId="3" borderId="0" xfId="0" applyFont="1" applyFill="1" applyAlignment="1">
      <alignment horizontal="center"/>
    </xf>
    <xf numFmtId="0" fontId="33" fillId="4" borderId="0" xfId="0" applyFont="1" applyFill="1"/>
    <xf numFmtId="0" fontId="24" fillId="4" borderId="0" xfId="0" quotePrefix="1" applyFont="1" applyFill="1"/>
    <xf numFmtId="166" fontId="24" fillId="4" borderId="2" xfId="1" applyNumberFormat="1" applyFont="1" applyFill="1" applyBorder="1"/>
    <xf numFmtId="0" fontId="24" fillId="4" borderId="3" xfId="0" applyFont="1" applyFill="1" applyBorder="1"/>
    <xf numFmtId="166" fontId="24" fillId="3" borderId="2" xfId="1" applyNumberFormat="1" applyFont="1" applyFill="1" applyBorder="1"/>
    <xf numFmtId="0" fontId="24" fillId="3" borderId="3" xfId="0" applyFont="1" applyFill="1" applyBorder="1"/>
    <xf numFmtId="0" fontId="8" fillId="2" borderId="2" xfId="0" applyFont="1" applyFill="1" applyBorder="1"/>
    <xf numFmtId="0" fontId="8" fillId="8" borderId="0" xfId="0" applyFont="1" applyFill="1"/>
    <xf numFmtId="0" fontId="4" fillId="8" borderId="0" xfId="0" applyFont="1" applyFill="1"/>
    <xf numFmtId="9" fontId="5" fillId="8" borderId="0" xfId="3" applyFont="1" applyFill="1" applyAlignment="1">
      <alignment horizontal="center"/>
    </xf>
    <xf numFmtId="0" fontId="38" fillId="4" borderId="0" xfId="0" applyFont="1" applyFill="1"/>
    <xf numFmtId="0" fontId="7" fillId="8" borderId="2" xfId="0" applyFont="1" applyFill="1" applyBorder="1"/>
    <xf numFmtId="44" fontId="7" fillId="8" borderId="3" xfId="2" applyFont="1" applyFill="1" applyBorder="1"/>
    <xf numFmtId="0" fontId="30" fillId="8" borderId="2" xfId="0" applyFont="1" applyFill="1" applyBorder="1"/>
    <xf numFmtId="0" fontId="30" fillId="8" borderId="5" xfId="0" applyFont="1" applyFill="1" applyBorder="1"/>
    <xf numFmtId="44" fontId="30" fillId="8" borderId="3" xfId="2" applyFont="1" applyFill="1" applyBorder="1"/>
    <xf numFmtId="0" fontId="31" fillId="8" borderId="7" xfId="0" applyFont="1" applyFill="1" applyBorder="1"/>
    <xf numFmtId="165" fontId="30" fillId="8" borderId="8" xfId="3" applyNumberFormat="1" applyFont="1" applyFill="1" applyBorder="1" applyAlignment="1">
      <alignment horizontal="center"/>
    </xf>
    <xf numFmtId="0" fontId="31" fillId="8" borderId="16" xfId="0" applyFont="1" applyFill="1" applyBorder="1"/>
    <xf numFmtId="0" fontId="31" fillId="8" borderId="17" xfId="0" applyFont="1" applyFill="1" applyBorder="1"/>
    <xf numFmtId="0" fontId="30" fillId="8" borderId="6" xfId="0" applyFont="1" applyFill="1" applyBorder="1"/>
    <xf numFmtId="0" fontId="31" fillId="8" borderId="15" xfId="0" applyFont="1" applyFill="1" applyBorder="1"/>
    <xf numFmtId="0" fontId="24" fillId="2" borderId="0" xfId="0" applyFont="1" applyFill="1" applyBorder="1"/>
    <xf numFmtId="40" fontId="36" fillId="5" borderId="7" xfId="0" applyNumberFormat="1" applyFont="1" applyFill="1" applyBorder="1"/>
    <xf numFmtId="40" fontId="36" fillId="2" borderId="0" xfId="0" applyNumberFormat="1" applyFont="1" applyFill="1" applyBorder="1"/>
    <xf numFmtId="0" fontId="36" fillId="2" borderId="0" xfId="0" applyFont="1" applyFill="1" applyBorder="1"/>
    <xf numFmtId="0" fontId="36" fillId="2" borderId="1" xfId="0" applyFont="1" applyFill="1" applyBorder="1"/>
    <xf numFmtId="0" fontId="29" fillId="3" borderId="0" xfId="0" applyFont="1" applyFill="1" applyBorder="1"/>
    <xf numFmtId="0" fontId="24" fillId="3" borderId="0" xfId="0" applyFont="1" applyFill="1" applyBorder="1"/>
    <xf numFmtId="0" fontId="24" fillId="3" borderId="0" xfId="0" applyFont="1" applyFill="1" applyBorder="1" applyAlignment="1">
      <alignment horizontal="center"/>
    </xf>
    <xf numFmtId="0" fontId="24" fillId="3" borderId="0" xfId="0" quotePrefix="1" applyFont="1" applyFill="1" applyBorder="1"/>
    <xf numFmtId="0" fontId="29" fillId="4" borderId="19" xfId="0" applyFont="1" applyFill="1" applyBorder="1"/>
    <xf numFmtId="0" fontId="24" fillId="4" borderId="19" xfId="0" applyFont="1" applyFill="1" applyBorder="1" applyAlignment="1">
      <alignment horizontal="center"/>
    </xf>
    <xf numFmtId="0" fontId="24" fillId="4" borderId="19" xfId="0" applyFont="1" applyFill="1" applyBorder="1"/>
    <xf numFmtId="38" fontId="36" fillId="8" borderId="7" xfId="0" applyNumberFormat="1" applyFont="1" applyFill="1" applyBorder="1"/>
    <xf numFmtId="44" fontId="37" fillId="8" borderId="0" xfId="2" applyFont="1" applyFill="1" applyBorder="1" applyAlignment="1">
      <alignment horizontal="center"/>
    </xf>
    <xf numFmtId="44" fontId="37" fillId="8" borderId="1" xfId="2" applyFont="1" applyFill="1" applyBorder="1" applyAlignment="1">
      <alignment horizontal="center"/>
    </xf>
    <xf numFmtId="44" fontId="29" fillId="8" borderId="0" xfId="2" applyFont="1" applyFill="1" applyBorder="1" applyAlignment="1">
      <alignment horizontal="center"/>
    </xf>
    <xf numFmtId="9" fontId="29" fillId="8" borderId="10" xfId="3" applyFont="1" applyFill="1" applyBorder="1" applyAlignment="1">
      <alignment horizontal="center"/>
    </xf>
    <xf numFmtId="44" fontId="29" fillId="8" borderId="1" xfId="2" applyFont="1" applyFill="1" applyBorder="1" applyAlignment="1">
      <alignment horizontal="center"/>
    </xf>
    <xf numFmtId="165" fontId="29" fillId="8" borderId="12" xfId="3" applyNumberFormat="1" applyFont="1" applyFill="1" applyBorder="1" applyAlignment="1">
      <alignment horizontal="center"/>
    </xf>
    <xf numFmtId="165" fontId="29" fillId="8" borderId="10" xfId="3" applyNumberFormat="1" applyFont="1" applyFill="1" applyBorder="1" applyAlignment="1">
      <alignment horizontal="center"/>
    </xf>
    <xf numFmtId="44" fontId="29" fillId="8" borderId="13" xfId="2" applyFont="1" applyFill="1" applyBorder="1" applyAlignment="1">
      <alignment horizontal="center"/>
    </xf>
    <xf numFmtId="9" fontId="29" fillId="8" borderId="14" xfId="3" applyFont="1" applyFill="1" applyBorder="1" applyAlignment="1">
      <alignment horizontal="center"/>
    </xf>
    <xf numFmtId="9" fontId="29" fillId="8" borderId="12" xfId="3" applyFont="1" applyFill="1" applyBorder="1" applyAlignment="1">
      <alignment horizontal="center"/>
    </xf>
    <xf numFmtId="0" fontId="10" fillId="4" borderId="0" xfId="0" quotePrefix="1" applyFont="1" applyFill="1" applyBorder="1" applyAlignment="1">
      <alignment horizontal="center"/>
    </xf>
    <xf numFmtId="0" fontId="10" fillId="3" borderId="0" xfId="0" quotePrefix="1" applyFont="1" applyFill="1" applyBorder="1" applyAlignment="1">
      <alignment horizontal="center"/>
    </xf>
    <xf numFmtId="44" fontId="24" fillId="8" borderId="18" xfId="2" applyFont="1" applyFill="1" applyBorder="1" applyAlignment="1">
      <alignment horizontal="center"/>
    </xf>
    <xf numFmtId="166" fontId="24" fillId="8" borderId="18" xfId="1" applyNumberFormat="1" applyFont="1" applyFill="1" applyBorder="1" applyAlignment="1">
      <alignment horizontal="center"/>
    </xf>
    <xf numFmtId="44" fontId="24" fillId="9" borderId="18" xfId="2" applyFont="1" applyFill="1" applyBorder="1" applyAlignment="1">
      <alignment horizontal="center"/>
    </xf>
    <xf numFmtId="166" fontId="24" fillId="9" borderId="18" xfId="1" applyNumberFormat="1" applyFont="1" applyFill="1" applyBorder="1" applyAlignment="1">
      <alignment horizontal="center"/>
    </xf>
    <xf numFmtId="167" fontId="14" fillId="10" borderId="1" xfId="2" applyNumberFormat="1" applyFont="1" applyFill="1" applyBorder="1" applyAlignment="1">
      <alignment horizontal="center"/>
    </xf>
    <xf numFmtId="9" fontId="14" fillId="10" borderId="1" xfId="3" applyFont="1" applyFill="1" applyBorder="1" applyAlignment="1">
      <alignment horizontal="center"/>
    </xf>
    <xf numFmtId="167" fontId="14" fillId="10" borderId="0" xfId="2" applyNumberFormat="1" applyFont="1" applyFill="1" applyAlignment="1">
      <alignment horizontal="center"/>
    </xf>
    <xf numFmtId="167" fontId="15" fillId="10" borderId="13" xfId="2" applyNumberFormat="1" applyFont="1" applyFill="1" applyBorder="1" applyAlignment="1">
      <alignment horizontal="center"/>
    </xf>
    <xf numFmtId="9" fontId="14" fillId="10" borderId="0" xfId="3" applyFont="1" applyFill="1" applyAlignment="1">
      <alignment horizontal="center"/>
    </xf>
    <xf numFmtId="9" fontId="19" fillId="10" borderId="0" xfId="3" applyFont="1" applyFill="1" applyAlignment="1">
      <alignment horizontal="center"/>
    </xf>
    <xf numFmtId="9" fontId="14" fillId="10" borderId="13" xfId="3" applyFont="1" applyFill="1" applyBorder="1" applyAlignment="1">
      <alignment horizontal="center"/>
    </xf>
    <xf numFmtId="0" fontId="12" fillId="10" borderId="0" xfId="0" applyFont="1" applyFill="1"/>
    <xf numFmtId="167" fontId="15" fillId="10" borderId="0" xfId="0" applyNumberFormat="1" applyFont="1" applyFill="1" applyAlignment="1">
      <alignment horizontal="center"/>
    </xf>
    <xf numFmtId="167" fontId="15" fillId="10" borderId="0" xfId="0" applyNumberFormat="1" applyFont="1" applyFill="1"/>
    <xf numFmtId="167" fontId="15" fillId="10" borderId="1" xfId="2" applyNumberFormat="1" applyFont="1" applyFill="1" applyBorder="1" applyAlignment="1">
      <alignment horizontal="center"/>
    </xf>
    <xf numFmtId="167" fontId="15" fillId="10" borderId="0" xfId="2" applyNumberFormat="1" applyFont="1" applyFill="1" applyAlignment="1">
      <alignment horizontal="center"/>
    </xf>
    <xf numFmtId="0" fontId="7" fillId="2" borderId="0" xfId="0" applyFont="1" applyFill="1"/>
  </cellXfs>
  <cellStyles count="4">
    <cellStyle name="Milliers" xfId="1" builtinId="3"/>
    <cellStyle name="Monétaire" xfId="2" builtinId="4"/>
    <cellStyle name="Normal" xfId="0" builtinId="0"/>
    <cellStyle name="Pourcentag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63500</xdr:rowOff>
    </xdr:from>
    <xdr:to>
      <xdr:col>8</xdr:col>
      <xdr:colOff>390525</xdr:colOff>
      <xdr:row>24</xdr:row>
      <xdr:rowOff>120650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D2B801-2497-4DE9-833D-2FB169FB7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4500"/>
          <a:ext cx="8356600" cy="411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469900</xdr:colOff>
      <xdr:row>29</xdr:row>
      <xdr:rowOff>57150</xdr:rowOff>
    </xdr:from>
    <xdr:to>
      <xdr:col>7</xdr:col>
      <xdr:colOff>152753</xdr:colOff>
      <xdr:row>44</xdr:row>
      <xdr:rowOff>38100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B70BADA-087A-458A-83CD-BF628092E82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5699"/>
        <a:stretch/>
      </xdr:blipFill>
      <xdr:spPr>
        <a:xfrm>
          <a:off x="469900" y="5524500"/>
          <a:ext cx="6886928" cy="2724150"/>
        </a:xfrm>
        <a:prstGeom prst="rect">
          <a:avLst/>
        </a:prstGeom>
      </xdr:spPr>
    </xdr:pic>
    <xdr:clientData/>
  </xdr:twoCellAnchor>
  <xdr:twoCellAnchor>
    <xdr:from>
      <xdr:col>7</xdr:col>
      <xdr:colOff>238125</xdr:colOff>
      <xdr:row>34</xdr:row>
      <xdr:rowOff>95250</xdr:rowOff>
    </xdr:from>
    <xdr:to>
      <xdr:col>8</xdr:col>
      <xdr:colOff>104775</xdr:colOff>
      <xdr:row>42</xdr:row>
      <xdr:rowOff>26312</xdr:rowOff>
    </xdr:to>
    <xdr:sp macro="" textlink="">
      <xdr:nvSpPr>
        <xdr:cNvPr id="4" name="ZoneTexte 5">
          <a:extLst>
            <a:ext uri="{FF2B5EF4-FFF2-40B4-BE49-F238E27FC236}">
              <a16:creationId xmlns:a16="http://schemas.microsoft.com/office/drawing/2014/main" id="{5C0ADE60-890B-415E-9FE9-218EFE0E4121}"/>
            </a:ext>
          </a:extLst>
        </xdr:cNvPr>
        <xdr:cNvSpPr txBox="1"/>
      </xdr:nvSpPr>
      <xdr:spPr>
        <a:xfrm>
          <a:off x="7286625" y="6448425"/>
          <a:ext cx="628650" cy="135981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fr-CA" sz="1200" b="1"/>
            <a:t>100%</a:t>
          </a:r>
        </a:p>
        <a:p>
          <a:r>
            <a:rPr lang="fr-CA" sz="1200" b="1" u="sng"/>
            <a:t>60%</a:t>
          </a:r>
        </a:p>
        <a:p>
          <a:endParaRPr lang="fr-CA" sz="1200" b="1"/>
        </a:p>
        <a:p>
          <a:r>
            <a:rPr lang="fr-CA" sz="1200" b="1">
              <a:solidFill>
                <a:srgbClr val="FF0000"/>
              </a:solidFill>
            </a:rPr>
            <a:t>40%</a:t>
          </a:r>
        </a:p>
        <a:p>
          <a:endParaRPr lang="fr-CA" sz="1200" b="1" u="sng"/>
        </a:p>
        <a:p>
          <a:r>
            <a:rPr lang="fr-CA" sz="1200" b="1" u="sng"/>
            <a:t>35%</a:t>
          </a:r>
        </a:p>
        <a:p>
          <a:r>
            <a:rPr lang="fr-CA" sz="1200" b="1"/>
            <a:t>5%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660181</xdr:colOff>
      <xdr:row>2</xdr:row>
      <xdr:rowOff>56494</xdr:rowOff>
    </xdr:from>
    <xdr:to>
      <xdr:col>6</xdr:col>
      <xdr:colOff>1161831</xdr:colOff>
      <xdr:row>29</xdr:row>
      <xdr:rowOff>104449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53593D0-D647-4056-BED2-6E5A76934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595" y="476908"/>
          <a:ext cx="6748736" cy="50666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AE111-0427-492B-84E7-408C958153CE}">
  <sheetPr>
    <tabColor theme="4" tint="-0.249977111117893"/>
  </sheetPr>
  <dimension ref="A1:M12"/>
  <sheetViews>
    <sheetView workbookViewId="0">
      <selection activeCell="I15" sqref="I14:I15"/>
    </sheetView>
  </sheetViews>
  <sheetFormatPr baseColWidth="10" defaultRowHeight="14.5" x14ac:dyDescent="0.35"/>
  <cols>
    <col min="1" max="16384" width="10.90625" style="47"/>
  </cols>
  <sheetData>
    <row r="1" spans="1:13" ht="18.5" x14ac:dyDescent="0.45">
      <c r="A1" s="49" t="s">
        <v>62</v>
      </c>
      <c r="F1" s="48"/>
    </row>
    <row r="2" spans="1:13" ht="15.5" x14ac:dyDescent="0.3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1:13" ht="15.5" x14ac:dyDescent="0.3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1:13" ht="18" x14ac:dyDescent="0.4">
      <c r="A4" s="50"/>
      <c r="B4" s="50"/>
      <c r="C4" s="53" t="s">
        <v>76</v>
      </c>
      <c r="D4" s="50"/>
      <c r="E4" s="50"/>
      <c r="F4" s="50"/>
      <c r="G4" s="50"/>
      <c r="H4" s="50"/>
      <c r="I4" s="50"/>
      <c r="J4" s="50"/>
      <c r="K4" s="50"/>
      <c r="L4" s="50"/>
      <c r="M4" s="50"/>
    </row>
    <row r="5" spans="1:13" ht="18.5" x14ac:dyDescent="0.45">
      <c r="A5" s="50"/>
      <c r="B5" s="50"/>
      <c r="C5" s="48"/>
      <c r="D5" s="50"/>
      <c r="E5" s="50"/>
      <c r="F5" s="50"/>
      <c r="G5" s="50"/>
      <c r="H5" s="50"/>
      <c r="I5" s="50"/>
      <c r="J5" s="50"/>
      <c r="K5" s="50"/>
      <c r="L5" s="50"/>
      <c r="M5" s="50"/>
    </row>
    <row r="6" spans="1:13" ht="18" x14ac:dyDescent="0.4">
      <c r="A6" s="50"/>
      <c r="B6" s="50"/>
      <c r="C6" s="53"/>
      <c r="D6" s="50"/>
      <c r="E6" s="50"/>
      <c r="F6" s="50"/>
      <c r="G6" s="50"/>
      <c r="H6" s="50"/>
      <c r="I6" s="50"/>
      <c r="J6" s="50"/>
      <c r="K6" s="50"/>
      <c r="L6" s="50"/>
      <c r="M6" s="50"/>
    </row>
    <row r="7" spans="1:13" ht="18" x14ac:dyDescent="0.4">
      <c r="A7" s="50"/>
      <c r="B7" s="50"/>
      <c r="C7" s="53"/>
      <c r="D7" s="50"/>
      <c r="E7" s="50"/>
      <c r="F7" s="50"/>
      <c r="G7" s="50"/>
      <c r="H7" s="50"/>
      <c r="I7" s="50"/>
      <c r="J7" s="50"/>
      <c r="K7" s="50"/>
      <c r="L7" s="50"/>
      <c r="M7" s="50"/>
    </row>
    <row r="8" spans="1:13" ht="18.5" thickBot="1" x14ac:dyDescent="0.45">
      <c r="C8" s="53"/>
    </row>
    <row r="9" spans="1:13" ht="15.5" x14ac:dyDescent="0.35">
      <c r="B9" s="54"/>
      <c r="C9" s="55" t="s">
        <v>77</v>
      </c>
      <c r="D9" s="56"/>
      <c r="E9" s="56"/>
      <c r="F9" s="56"/>
      <c r="G9" s="56"/>
      <c r="H9" s="56"/>
      <c r="I9" s="56"/>
      <c r="J9" s="56"/>
      <c r="K9" s="56"/>
      <c r="L9" s="56"/>
      <c r="M9" s="57"/>
    </row>
    <row r="10" spans="1:13" ht="15.5" x14ac:dyDescent="0.35">
      <c r="B10" s="58"/>
      <c r="C10" s="59" t="s">
        <v>78</v>
      </c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3" ht="15.5" x14ac:dyDescent="0.35">
      <c r="B11" s="58"/>
      <c r="C11" s="59" t="s">
        <v>79</v>
      </c>
      <c r="D11" s="59"/>
      <c r="E11" s="60"/>
      <c r="F11" s="60"/>
      <c r="G11" s="60"/>
      <c r="H11" s="60"/>
      <c r="I11" s="60"/>
      <c r="J11" s="60"/>
      <c r="K11" s="60"/>
      <c r="L11" s="60"/>
      <c r="M11" s="61"/>
    </row>
    <row r="12" spans="1:13" ht="16" thickBot="1" x14ac:dyDescent="0.4">
      <c r="B12" s="62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4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24BF8-8463-4868-8D65-7F9D41102BE0}">
  <dimension ref="A1:E4"/>
  <sheetViews>
    <sheetView workbookViewId="0">
      <selection activeCell="E7" sqref="E7"/>
    </sheetView>
  </sheetViews>
  <sheetFormatPr baseColWidth="10" defaultRowHeight="14.5" x14ac:dyDescent="0.35"/>
  <cols>
    <col min="1" max="16384" width="10.90625" style="47"/>
  </cols>
  <sheetData>
    <row r="1" spans="1:5" x14ac:dyDescent="0.35">
      <c r="A1" s="51" t="s">
        <v>80</v>
      </c>
      <c r="B1" s="51"/>
      <c r="C1" s="51" t="s">
        <v>81</v>
      </c>
      <c r="D1" s="51"/>
      <c r="E1" s="51"/>
    </row>
    <row r="2" spans="1:5" x14ac:dyDescent="0.35">
      <c r="A2" s="51" t="s">
        <v>89</v>
      </c>
    </row>
    <row r="3" spans="1:5" x14ac:dyDescent="0.35">
      <c r="A3" s="52" t="s">
        <v>74</v>
      </c>
    </row>
    <row r="4" spans="1:5" x14ac:dyDescent="0.35">
      <c r="A4" s="52" t="s">
        <v>75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367ED-E3DD-4789-94F3-D1905D52E1AD}">
  <dimension ref="A1:A2"/>
  <sheetViews>
    <sheetView workbookViewId="0">
      <selection sqref="A1:A2"/>
    </sheetView>
  </sheetViews>
  <sheetFormatPr baseColWidth="10" defaultRowHeight="14.5" x14ac:dyDescent="0.35"/>
  <cols>
    <col min="1" max="16384" width="10.90625" style="47"/>
  </cols>
  <sheetData>
    <row r="1" spans="1:1" x14ac:dyDescent="0.35">
      <c r="A1" s="51" t="s">
        <v>82</v>
      </c>
    </row>
    <row r="2" spans="1:1" x14ac:dyDescent="0.35">
      <c r="A2" s="51" t="s">
        <v>86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FB5BE-8E64-4EA5-A353-D5739DFDA4F0}">
  <dimension ref="A1"/>
  <sheetViews>
    <sheetView workbookViewId="0"/>
  </sheetViews>
  <sheetFormatPr baseColWidth="10" defaultRowHeight="14.5" x14ac:dyDescent="0.35"/>
  <cols>
    <col min="1" max="16384" width="10.90625" style="47"/>
  </cols>
  <sheetData>
    <row r="1" spans="1:1" x14ac:dyDescent="0.35">
      <c r="A1" s="51" t="s">
        <v>83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0BACC-B43D-4CF8-84CC-68347C528292}">
  <dimension ref="A1"/>
  <sheetViews>
    <sheetView workbookViewId="0">
      <selection sqref="A1:XFD1"/>
    </sheetView>
  </sheetViews>
  <sheetFormatPr baseColWidth="10" defaultRowHeight="14.5" x14ac:dyDescent="0.35"/>
  <cols>
    <col min="1" max="16384" width="10.90625" style="47"/>
  </cols>
  <sheetData>
    <row r="1" spans="1:1" s="1" customFormat="1" ht="15.5" x14ac:dyDescent="0.35">
      <c r="A1" s="1" t="s">
        <v>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B7D4B-5FE1-43BE-BFE1-9B425E9FA9EF}">
  <sheetPr>
    <tabColor theme="5" tint="0.39997558519241921"/>
  </sheetPr>
  <dimension ref="A1:L54"/>
  <sheetViews>
    <sheetView topLeftCell="B19" zoomScaleNormal="100" workbookViewId="0">
      <selection activeCell="B1" sqref="B1"/>
    </sheetView>
  </sheetViews>
  <sheetFormatPr baseColWidth="10" defaultColWidth="11.453125" defaultRowHeight="15.5" x14ac:dyDescent="0.35"/>
  <cols>
    <col min="1" max="1" width="31.90625" style="2" customWidth="1"/>
    <col min="2" max="2" width="22.453125" style="2" customWidth="1"/>
    <col min="3" max="3" width="18.90625" style="2" bestFit="1" customWidth="1"/>
    <col min="4" max="4" width="19.54296875" style="2" customWidth="1"/>
    <col min="5" max="5" width="17.1796875" style="4" customWidth="1"/>
    <col min="6" max="6" width="17.1796875" style="2" customWidth="1"/>
    <col min="7" max="7" width="32.6328125" style="2" customWidth="1"/>
    <col min="8" max="8" width="23.08984375" style="2" customWidth="1"/>
    <col min="9" max="9" width="24.08984375" style="2" customWidth="1"/>
    <col min="10" max="10" width="15.81640625" style="2" customWidth="1"/>
    <col min="11" max="11" width="13" style="2" customWidth="1"/>
    <col min="12" max="16384" width="11.453125" style="2"/>
  </cols>
  <sheetData>
    <row r="1" spans="1:12" ht="18.5" x14ac:dyDescent="0.45">
      <c r="B1" s="70" t="s">
        <v>128</v>
      </c>
    </row>
    <row r="2" spans="1:12" ht="18.5" x14ac:dyDescent="0.45">
      <c r="A2" s="67"/>
      <c r="B2" s="48" t="s">
        <v>0</v>
      </c>
      <c r="C2" s="8" t="s">
        <v>39</v>
      </c>
      <c r="D2" s="48"/>
      <c r="E2" s="80"/>
      <c r="F2" s="48"/>
      <c r="G2" s="48"/>
      <c r="H2" s="67"/>
      <c r="I2" s="67"/>
      <c r="J2" s="67"/>
      <c r="K2" s="67"/>
      <c r="L2" s="67"/>
    </row>
    <row r="3" spans="1:12" ht="18.5" x14ac:dyDescent="0.45">
      <c r="A3" s="67"/>
      <c r="B3" s="48"/>
      <c r="C3" s="48"/>
      <c r="D3" s="48"/>
      <c r="E3" s="80"/>
      <c r="F3" s="48"/>
      <c r="G3" s="48"/>
      <c r="H3" s="67"/>
      <c r="I3" s="67"/>
      <c r="J3" s="67"/>
      <c r="K3" s="67"/>
      <c r="L3" s="67"/>
    </row>
    <row r="4" spans="1:12" ht="18.5" x14ac:dyDescent="0.45">
      <c r="A4" s="67"/>
      <c r="B4" s="48"/>
      <c r="C4" s="48" t="s">
        <v>114</v>
      </c>
      <c r="D4" s="48"/>
      <c r="E4" s="80"/>
      <c r="F4" s="48"/>
      <c r="G4" s="48"/>
      <c r="H4" s="67"/>
      <c r="I4" s="67"/>
      <c r="J4" s="67"/>
      <c r="K4" s="67"/>
      <c r="L4" s="67"/>
    </row>
    <row r="5" spans="1:12" ht="18.5" x14ac:dyDescent="0.45">
      <c r="A5" s="67"/>
      <c r="B5" s="67"/>
      <c r="C5" s="67"/>
      <c r="D5" s="67"/>
      <c r="E5" s="80"/>
      <c r="F5" s="67"/>
      <c r="G5" s="67"/>
      <c r="H5" s="67"/>
      <c r="I5" s="67"/>
      <c r="J5" s="67"/>
      <c r="K5" s="67"/>
      <c r="L5" s="67"/>
    </row>
    <row r="6" spans="1:12" ht="18.5" x14ac:dyDescent="0.45">
      <c r="A6" s="67"/>
      <c r="B6" s="48" t="s">
        <v>1</v>
      </c>
      <c r="C6" s="48"/>
      <c r="D6" s="48"/>
      <c r="E6" s="80"/>
      <c r="F6" s="48"/>
      <c r="G6" s="81" t="s">
        <v>8</v>
      </c>
      <c r="H6" s="67"/>
      <c r="I6" s="67"/>
      <c r="J6" s="67"/>
      <c r="K6" s="67"/>
      <c r="L6" s="67"/>
    </row>
    <row r="7" spans="1:12" ht="18.5" x14ac:dyDescent="0.45">
      <c r="A7" s="67"/>
      <c r="B7" s="48" t="s">
        <v>2</v>
      </c>
      <c r="C7" s="48"/>
      <c r="D7" s="48"/>
      <c r="E7" s="80"/>
      <c r="F7" s="48"/>
      <c r="G7" s="81" t="s">
        <v>9</v>
      </c>
      <c r="H7" s="67"/>
      <c r="I7" s="67"/>
      <c r="J7" s="67"/>
      <c r="K7" s="67"/>
      <c r="L7" s="67"/>
    </row>
    <row r="8" spans="1:12" ht="18.5" x14ac:dyDescent="0.45">
      <c r="A8" s="67"/>
      <c r="B8" s="48"/>
      <c r="C8" s="48"/>
      <c r="D8" s="82" t="s">
        <v>21</v>
      </c>
      <c r="E8" s="80" t="s">
        <v>22</v>
      </c>
      <c r="F8" s="48"/>
      <c r="G8" s="81"/>
      <c r="H8" s="67"/>
      <c r="I8" s="67"/>
      <c r="J8" s="80" t="s">
        <v>22</v>
      </c>
      <c r="K8" s="67"/>
      <c r="L8" s="67"/>
    </row>
    <row r="9" spans="1:12" ht="18.5" x14ac:dyDescent="0.45">
      <c r="A9" s="67"/>
      <c r="B9" s="48" t="s">
        <v>4</v>
      </c>
      <c r="C9" s="48"/>
      <c r="D9" s="71">
        <v>6</v>
      </c>
      <c r="E9" s="80">
        <v>1</v>
      </c>
      <c r="F9" s="67"/>
      <c r="G9" s="81" t="s">
        <v>4</v>
      </c>
      <c r="H9" s="48"/>
      <c r="I9" s="71">
        <v>6</v>
      </c>
      <c r="J9" s="80">
        <v>1</v>
      </c>
      <c r="K9" s="67"/>
      <c r="L9" s="67"/>
    </row>
    <row r="10" spans="1:12" ht="18.5" x14ac:dyDescent="0.45">
      <c r="A10" s="67"/>
      <c r="B10" s="48"/>
      <c r="C10" s="71"/>
      <c r="D10" s="48"/>
      <c r="E10" s="80"/>
      <c r="F10" s="67"/>
      <c r="G10" s="81"/>
      <c r="H10" s="71"/>
      <c r="I10" s="48"/>
      <c r="J10" s="80"/>
      <c r="K10" s="67"/>
      <c r="L10" s="67"/>
    </row>
    <row r="11" spans="1:12" ht="18.5" x14ac:dyDescent="0.45">
      <c r="A11" s="67"/>
      <c r="B11" s="48" t="s">
        <v>5</v>
      </c>
      <c r="C11" s="71"/>
      <c r="D11" s="48"/>
      <c r="E11" s="80"/>
      <c r="F11" s="67"/>
      <c r="G11" s="81" t="s">
        <v>5</v>
      </c>
      <c r="H11" s="71"/>
      <c r="I11" s="48"/>
      <c r="J11" s="80"/>
      <c r="K11" s="67"/>
      <c r="L11" s="67"/>
    </row>
    <row r="12" spans="1:12" ht="18.5" x14ac:dyDescent="0.45">
      <c r="A12" s="67"/>
      <c r="B12" s="83" t="s">
        <v>3</v>
      </c>
      <c r="C12" s="71">
        <v>2</v>
      </c>
      <c r="D12" s="48"/>
      <c r="E12" s="80"/>
      <c r="F12" s="67"/>
      <c r="G12" s="84" t="s">
        <v>3</v>
      </c>
      <c r="H12" s="71">
        <v>2</v>
      </c>
      <c r="I12" s="48"/>
      <c r="J12" s="80"/>
      <c r="K12" s="67"/>
      <c r="L12" s="67"/>
    </row>
    <row r="13" spans="1:12" ht="18.5" x14ac:dyDescent="0.45">
      <c r="A13" s="67"/>
      <c r="B13" s="83" t="s">
        <v>6</v>
      </c>
      <c r="C13" s="85">
        <v>2</v>
      </c>
      <c r="D13" s="48"/>
      <c r="E13" s="80"/>
      <c r="F13" s="67"/>
      <c r="G13" s="84" t="s">
        <v>6</v>
      </c>
      <c r="H13" s="85">
        <v>0</v>
      </c>
      <c r="I13" s="48"/>
      <c r="J13" s="80"/>
      <c r="K13" s="67"/>
      <c r="L13" s="67"/>
    </row>
    <row r="14" spans="1:12" ht="22" thickBot="1" x14ac:dyDescent="0.8">
      <c r="A14" s="67"/>
      <c r="B14" s="83"/>
      <c r="C14" s="71"/>
      <c r="D14" s="73">
        <v>4</v>
      </c>
      <c r="E14" s="86">
        <f>D14/D9</f>
        <v>0.66666666666666663</v>
      </c>
      <c r="F14" s="67"/>
      <c r="G14" s="84"/>
      <c r="H14" s="71"/>
      <c r="I14" s="73">
        <f>SUM(H12:H13)</f>
        <v>2</v>
      </c>
      <c r="J14" s="86">
        <f>I14/I9</f>
        <v>0.33333333333333331</v>
      </c>
      <c r="K14" s="67"/>
      <c r="L14" s="67"/>
    </row>
    <row r="15" spans="1:12" ht="19" thickBot="1" x14ac:dyDescent="0.5">
      <c r="A15" s="87"/>
      <c r="B15" s="88" t="s">
        <v>20</v>
      </c>
      <c r="C15" s="5"/>
      <c r="D15" s="6">
        <f>D9-D14</f>
        <v>2</v>
      </c>
      <c r="E15" s="7">
        <f>D15/D9</f>
        <v>0.33333333333333331</v>
      </c>
      <c r="F15" s="67"/>
      <c r="G15" s="89" t="s">
        <v>23</v>
      </c>
      <c r="H15" s="90"/>
      <c r="I15" s="91">
        <f>I9-I14</f>
        <v>4</v>
      </c>
      <c r="J15" s="7">
        <f>I15/I9</f>
        <v>0.66666666666666663</v>
      </c>
      <c r="K15" s="67"/>
      <c r="L15" s="67"/>
    </row>
    <row r="16" spans="1:12" ht="18.5" x14ac:dyDescent="0.45">
      <c r="A16" s="92"/>
      <c r="B16" s="75" t="s">
        <v>7</v>
      </c>
      <c r="C16" s="75"/>
      <c r="D16" s="93">
        <v>50000</v>
      </c>
      <c r="E16" s="94"/>
      <c r="F16" s="152"/>
      <c r="G16" s="143" t="s">
        <v>7</v>
      </c>
      <c r="H16" s="48"/>
      <c r="I16" s="71">
        <v>128000</v>
      </c>
      <c r="J16" s="67"/>
      <c r="K16" s="67"/>
      <c r="L16" s="67"/>
    </row>
    <row r="17" spans="1:12" ht="18.5" x14ac:dyDescent="0.45">
      <c r="A17" s="92"/>
      <c r="B17" s="75"/>
      <c r="C17" s="75"/>
      <c r="D17" s="93"/>
      <c r="E17" s="94"/>
      <c r="F17" s="152"/>
      <c r="G17" s="143"/>
      <c r="H17" s="48"/>
      <c r="I17" s="71"/>
      <c r="J17" s="67"/>
      <c r="K17" s="67"/>
      <c r="L17" s="67"/>
    </row>
    <row r="18" spans="1:12" ht="19" thickBot="1" x14ac:dyDescent="0.5">
      <c r="A18" s="74" t="s">
        <v>108</v>
      </c>
      <c r="B18" s="75"/>
      <c r="C18" s="75"/>
      <c r="D18" s="93"/>
      <c r="E18" s="94"/>
      <c r="F18" s="152"/>
      <c r="G18" s="74" t="s">
        <v>108</v>
      </c>
      <c r="H18" s="48"/>
      <c r="I18" s="71"/>
      <c r="J18" s="67"/>
      <c r="K18" s="67"/>
      <c r="L18" s="67"/>
    </row>
    <row r="19" spans="1:12" ht="18.5" x14ac:dyDescent="0.45">
      <c r="A19" s="95" t="s">
        <v>30</v>
      </c>
      <c r="B19" s="96"/>
      <c r="C19" s="155">
        <f>E30</f>
        <v>0</v>
      </c>
      <c r="D19" s="97"/>
      <c r="E19" s="94"/>
      <c r="F19" s="152"/>
      <c r="G19" s="144" t="s">
        <v>30</v>
      </c>
      <c r="H19" s="96"/>
      <c r="I19" s="155">
        <f>K30</f>
        <v>0</v>
      </c>
      <c r="J19" s="97"/>
      <c r="K19" s="67"/>
      <c r="L19" s="67"/>
    </row>
    <row r="20" spans="1:12" ht="18.5" x14ac:dyDescent="0.45">
      <c r="A20" s="98"/>
      <c r="B20" s="99" t="s">
        <v>31</v>
      </c>
      <c r="C20" s="100" t="s">
        <v>32</v>
      </c>
      <c r="D20" s="101" t="s">
        <v>33</v>
      </c>
      <c r="E20" s="94"/>
      <c r="F20" s="152"/>
      <c r="G20" s="145"/>
      <c r="H20" s="99" t="s">
        <v>31</v>
      </c>
      <c r="I20" s="100" t="s">
        <v>32</v>
      </c>
      <c r="J20" s="101" t="s">
        <v>33</v>
      </c>
      <c r="K20" s="67"/>
      <c r="L20" s="67"/>
    </row>
    <row r="21" spans="1:12" ht="18.5" x14ac:dyDescent="0.45">
      <c r="A21" s="102" t="s">
        <v>12</v>
      </c>
      <c r="B21" s="156"/>
      <c r="C21" s="158"/>
      <c r="D21" s="159"/>
      <c r="E21" s="94"/>
      <c r="F21" s="152"/>
      <c r="G21" s="146" t="s">
        <v>12</v>
      </c>
      <c r="H21" s="156"/>
      <c r="I21" s="158"/>
      <c r="J21" s="159"/>
      <c r="K21" s="67"/>
      <c r="L21" s="67"/>
    </row>
    <row r="22" spans="1:12" ht="18.5" x14ac:dyDescent="0.45">
      <c r="A22" s="104" t="s">
        <v>34</v>
      </c>
      <c r="B22" s="157"/>
      <c r="C22" s="160"/>
      <c r="D22" s="161"/>
      <c r="E22" s="94"/>
      <c r="F22" s="152"/>
      <c r="G22" s="147" t="s">
        <v>34</v>
      </c>
      <c r="H22" s="157"/>
      <c r="I22" s="160"/>
      <c r="J22" s="165"/>
      <c r="K22" s="67"/>
      <c r="L22" s="67"/>
    </row>
    <row r="23" spans="1:12" ht="18.5" x14ac:dyDescent="0.45">
      <c r="A23" s="102" t="s">
        <v>35</v>
      </c>
      <c r="B23" s="156"/>
      <c r="C23" s="158"/>
      <c r="D23" s="162"/>
      <c r="E23" s="94"/>
      <c r="F23" s="152"/>
      <c r="G23" s="146" t="s">
        <v>35</v>
      </c>
      <c r="H23" s="156"/>
      <c r="I23" s="158"/>
      <c r="J23" s="159"/>
      <c r="K23" s="67"/>
      <c r="L23" s="67"/>
    </row>
    <row r="24" spans="1:12" ht="18.5" x14ac:dyDescent="0.45">
      <c r="A24" s="104" t="s">
        <v>36</v>
      </c>
      <c r="B24" s="157"/>
      <c r="C24" s="160"/>
      <c r="D24" s="161"/>
      <c r="E24" s="94"/>
      <c r="F24" s="152"/>
      <c r="G24" s="147" t="s">
        <v>36</v>
      </c>
      <c r="H24" s="157"/>
      <c r="I24" s="160"/>
      <c r="J24" s="165"/>
      <c r="K24" s="105"/>
      <c r="L24" s="106"/>
    </row>
    <row r="25" spans="1:12" ht="19" thickBot="1" x14ac:dyDescent="0.5">
      <c r="A25" s="102" t="s">
        <v>37</v>
      </c>
      <c r="B25" s="103"/>
      <c r="C25" s="163"/>
      <c r="D25" s="164"/>
      <c r="E25" s="94"/>
      <c r="F25" s="152"/>
      <c r="G25" s="146" t="s">
        <v>37</v>
      </c>
      <c r="H25" s="156"/>
      <c r="I25" s="163"/>
      <c r="J25" s="164"/>
      <c r="K25" s="105"/>
      <c r="L25" s="106"/>
    </row>
    <row r="26" spans="1:12" s="3" customFormat="1" ht="19" thickTop="1" x14ac:dyDescent="0.45">
      <c r="A26" s="107"/>
      <c r="B26" s="108"/>
      <c r="C26" s="109"/>
      <c r="D26" s="110"/>
      <c r="E26" s="94"/>
      <c r="F26" s="152"/>
      <c r="G26" s="111"/>
      <c r="H26" s="112"/>
      <c r="I26" s="113"/>
      <c r="J26" s="114"/>
      <c r="K26" s="105"/>
      <c r="L26" s="106"/>
    </row>
    <row r="27" spans="1:12" ht="18.5" x14ac:dyDescent="0.45">
      <c r="A27" s="107"/>
      <c r="B27" s="115" t="s">
        <v>10</v>
      </c>
      <c r="C27" s="116" t="s">
        <v>38</v>
      </c>
      <c r="D27" s="110"/>
      <c r="E27" s="94"/>
      <c r="F27" s="152"/>
      <c r="G27" s="111"/>
      <c r="H27" s="117" t="s">
        <v>10</v>
      </c>
      <c r="I27" s="118" t="s">
        <v>38</v>
      </c>
      <c r="J27" s="114"/>
      <c r="K27" s="105"/>
      <c r="L27" s="106"/>
    </row>
    <row r="28" spans="1:12" ht="18.5" x14ac:dyDescent="0.45">
      <c r="A28" s="92"/>
      <c r="B28" s="119"/>
      <c r="C28" s="119" t="s">
        <v>11</v>
      </c>
      <c r="D28" s="92"/>
      <c r="E28" s="94"/>
      <c r="F28" s="153"/>
      <c r="G28" s="106"/>
      <c r="H28" s="120"/>
      <c r="I28" s="120" t="s">
        <v>11</v>
      </c>
      <c r="J28" s="106"/>
      <c r="K28" s="105"/>
      <c r="L28" s="120"/>
    </row>
    <row r="29" spans="1:12" ht="19" thickBot="1" x14ac:dyDescent="0.5">
      <c r="A29" s="92"/>
      <c r="B29" s="119" t="s">
        <v>10</v>
      </c>
      <c r="C29" s="166" t="s">
        <v>24</v>
      </c>
      <c r="D29" s="92"/>
      <c r="E29" s="94"/>
      <c r="F29" s="153"/>
      <c r="G29" s="106"/>
      <c r="H29" s="120" t="s">
        <v>10</v>
      </c>
      <c r="I29" s="167" t="s">
        <v>26</v>
      </c>
      <c r="J29" s="106"/>
      <c r="K29" s="105"/>
      <c r="L29" s="120"/>
    </row>
    <row r="30" spans="1:12" ht="19" thickBot="1" x14ac:dyDescent="0.5">
      <c r="A30" s="92"/>
      <c r="B30" s="119" t="s">
        <v>10</v>
      </c>
      <c r="C30" s="168"/>
      <c r="D30" s="75" t="s">
        <v>28</v>
      </c>
      <c r="E30" s="169"/>
      <c r="F30" s="152" t="s">
        <v>25</v>
      </c>
      <c r="G30" s="106"/>
      <c r="H30" s="120" t="s">
        <v>10</v>
      </c>
      <c r="I30" s="170"/>
      <c r="J30" s="76" t="s">
        <v>27</v>
      </c>
      <c r="K30" s="171"/>
      <c r="L30" s="120" t="s">
        <v>25</v>
      </c>
    </row>
    <row r="31" spans="1:12" ht="18.5" x14ac:dyDescent="0.45">
      <c r="A31" s="92"/>
      <c r="B31" s="92"/>
      <c r="C31" s="92"/>
      <c r="D31" s="92"/>
      <c r="E31" s="94"/>
      <c r="F31" s="152"/>
      <c r="G31" s="148"/>
      <c r="H31" s="106"/>
      <c r="I31" s="106"/>
      <c r="J31" s="106"/>
      <c r="K31" s="106"/>
      <c r="L31" s="106"/>
    </row>
    <row r="32" spans="1:12" ht="18.5" x14ac:dyDescent="0.45">
      <c r="A32" s="92"/>
      <c r="B32" s="75"/>
      <c r="C32" s="75"/>
      <c r="D32" s="75"/>
      <c r="E32" s="94"/>
      <c r="F32" s="154"/>
      <c r="G32" s="149" t="s">
        <v>19</v>
      </c>
      <c r="H32" s="106"/>
      <c r="I32" s="106"/>
      <c r="J32" s="106"/>
      <c r="K32" s="106"/>
      <c r="L32" s="106"/>
    </row>
    <row r="33" spans="1:12" ht="21" x14ac:dyDescent="0.5">
      <c r="A33" s="131" t="s">
        <v>123</v>
      </c>
      <c r="B33" s="121"/>
      <c r="C33" s="121"/>
      <c r="D33" s="92"/>
      <c r="E33" s="94"/>
      <c r="F33" s="152"/>
      <c r="G33" s="131" t="s">
        <v>123</v>
      </c>
      <c r="H33" s="106"/>
      <c r="I33" s="106"/>
      <c r="J33" s="106"/>
      <c r="K33" s="106"/>
      <c r="L33" s="106"/>
    </row>
    <row r="34" spans="1:12" ht="18.5" x14ac:dyDescent="0.45">
      <c r="A34" s="92"/>
      <c r="B34" s="75" t="s">
        <v>10</v>
      </c>
      <c r="C34" s="75" t="s">
        <v>124</v>
      </c>
      <c r="D34" s="75"/>
      <c r="E34" s="94"/>
      <c r="F34" s="152"/>
      <c r="G34" s="149" t="s">
        <v>10</v>
      </c>
      <c r="H34" s="76" t="s">
        <v>15</v>
      </c>
      <c r="I34" s="76"/>
      <c r="J34" s="106"/>
      <c r="K34" s="106"/>
      <c r="L34" s="106"/>
    </row>
    <row r="35" spans="1:12" ht="18.5" x14ac:dyDescent="0.45">
      <c r="A35" s="92"/>
      <c r="B35" s="75"/>
      <c r="C35" s="75"/>
      <c r="D35" s="75"/>
      <c r="E35" s="94"/>
      <c r="F35" s="152"/>
      <c r="G35" s="149"/>
      <c r="H35" s="76"/>
      <c r="I35" s="76"/>
      <c r="J35" s="106"/>
      <c r="K35" s="106"/>
      <c r="L35" s="106"/>
    </row>
    <row r="36" spans="1:12" ht="18.5" x14ac:dyDescent="0.45">
      <c r="A36" s="92"/>
      <c r="B36" s="75" t="s">
        <v>14</v>
      </c>
      <c r="C36" s="75" t="s">
        <v>15</v>
      </c>
      <c r="D36" s="75"/>
      <c r="E36" s="94"/>
      <c r="F36" s="152"/>
      <c r="G36" s="149" t="s">
        <v>14</v>
      </c>
      <c r="H36" s="76" t="s">
        <v>15</v>
      </c>
      <c r="I36" s="76"/>
      <c r="J36" s="106"/>
      <c r="K36" s="106"/>
      <c r="L36" s="106"/>
    </row>
    <row r="37" spans="1:12" ht="18.5" x14ac:dyDescent="0.45">
      <c r="A37" s="92"/>
      <c r="B37" s="119" t="s">
        <v>107</v>
      </c>
      <c r="C37" s="75" t="s">
        <v>117</v>
      </c>
      <c r="D37" s="92"/>
      <c r="E37" s="94"/>
      <c r="F37" s="152"/>
      <c r="G37" s="150" t="s">
        <v>107</v>
      </c>
      <c r="H37" s="76" t="s">
        <v>116</v>
      </c>
      <c r="I37" s="106"/>
      <c r="J37" s="106"/>
      <c r="K37" s="106"/>
      <c r="L37" s="106"/>
    </row>
    <row r="38" spans="1:12" ht="18.5" x14ac:dyDescent="0.45">
      <c r="A38" s="92"/>
      <c r="B38" s="75" t="s">
        <v>106</v>
      </c>
      <c r="C38" s="92"/>
      <c r="D38" s="92"/>
      <c r="E38" s="94"/>
      <c r="F38" s="152"/>
      <c r="G38" s="149" t="s">
        <v>17</v>
      </c>
      <c r="H38" s="106"/>
      <c r="I38" s="106"/>
      <c r="J38" s="106"/>
      <c r="K38" s="106"/>
      <c r="L38" s="106"/>
    </row>
    <row r="39" spans="1:12" ht="19" thickBot="1" x14ac:dyDescent="0.5">
      <c r="A39" s="92"/>
      <c r="B39" s="122" t="s">
        <v>16</v>
      </c>
      <c r="C39" s="92"/>
      <c r="D39" s="92"/>
      <c r="E39" s="94"/>
      <c r="F39" s="152"/>
      <c r="G39" s="151" t="s">
        <v>18</v>
      </c>
      <c r="H39" s="106"/>
      <c r="I39" s="106"/>
      <c r="J39" s="106"/>
      <c r="K39" s="106"/>
      <c r="L39" s="106"/>
    </row>
    <row r="40" spans="1:12" ht="19" thickBot="1" x14ac:dyDescent="0.5">
      <c r="A40" s="92"/>
      <c r="B40" s="75" t="s">
        <v>115</v>
      </c>
      <c r="C40" s="123">
        <f>50000/2</f>
        <v>25000</v>
      </c>
      <c r="D40" s="124" t="s">
        <v>13</v>
      </c>
      <c r="E40" s="94"/>
      <c r="F40" s="152"/>
      <c r="G40" s="149" t="s">
        <v>118</v>
      </c>
      <c r="H40" s="125">
        <f>128000/4</f>
        <v>32000</v>
      </c>
      <c r="I40" s="126" t="s">
        <v>13</v>
      </c>
      <c r="J40" s="106"/>
      <c r="K40" s="106"/>
      <c r="L40" s="106"/>
    </row>
    <row r="41" spans="1:12" ht="18.5" x14ac:dyDescent="0.45">
      <c r="A41" s="92"/>
      <c r="B41" s="92"/>
      <c r="C41" s="92"/>
      <c r="D41" s="92"/>
      <c r="E41" s="94"/>
      <c r="F41" s="152"/>
      <c r="G41" s="148"/>
      <c r="H41" s="106"/>
      <c r="I41" s="106"/>
      <c r="J41" s="106"/>
      <c r="K41" s="106"/>
      <c r="L41" s="106"/>
    </row>
    <row r="43" spans="1:12" ht="23.5" x14ac:dyDescent="0.55000000000000004">
      <c r="B43" s="66" t="s">
        <v>29</v>
      </c>
    </row>
    <row r="45" spans="1:12" ht="18.5" x14ac:dyDescent="0.45">
      <c r="B45" s="48" t="s">
        <v>112</v>
      </c>
    </row>
    <row r="46" spans="1:12" ht="18.5" x14ac:dyDescent="0.45">
      <c r="B46" s="48" t="s">
        <v>119</v>
      </c>
      <c r="C46" s="48" t="s">
        <v>120</v>
      </c>
    </row>
    <row r="47" spans="1:12" ht="21" x14ac:dyDescent="0.5">
      <c r="B47" s="128" t="s">
        <v>125</v>
      </c>
      <c r="C47" s="129"/>
      <c r="D47" s="129"/>
      <c r="E47" s="130"/>
    </row>
    <row r="48" spans="1:12" ht="21" x14ac:dyDescent="0.5">
      <c r="B48" s="68"/>
    </row>
    <row r="49" spans="2:4" ht="26" x14ac:dyDescent="0.6">
      <c r="B49" s="65" t="s">
        <v>121</v>
      </c>
      <c r="C49" s="77"/>
    </row>
    <row r="50" spans="2:4" ht="21.5" thickBot="1" x14ac:dyDescent="0.55000000000000004">
      <c r="B50" s="65" t="s">
        <v>122</v>
      </c>
    </row>
    <row r="51" spans="2:4" ht="26.5" thickBot="1" x14ac:dyDescent="0.65">
      <c r="B51" s="127" t="s">
        <v>113</v>
      </c>
      <c r="C51" s="78">
        <f>78000/2</f>
        <v>39000</v>
      </c>
      <c r="D51" s="79" t="s">
        <v>109</v>
      </c>
    </row>
    <row r="52" spans="2:4" ht="21" x14ac:dyDescent="0.5">
      <c r="B52" s="65"/>
    </row>
    <row r="53" spans="2:4" ht="21" x14ac:dyDescent="0.5">
      <c r="B53" s="65" t="s">
        <v>110</v>
      </c>
    </row>
    <row r="54" spans="2:4" ht="21" x14ac:dyDescent="0.5">
      <c r="B54" s="65" t="s">
        <v>111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0CD2B-131B-4F95-8014-EA8E2E8A68AA}">
  <sheetPr>
    <tabColor theme="4" tint="-0.249977111117893"/>
  </sheetPr>
  <dimension ref="A1:S71"/>
  <sheetViews>
    <sheetView topLeftCell="A49" workbookViewId="0"/>
  </sheetViews>
  <sheetFormatPr baseColWidth="10" defaultRowHeight="14.5" x14ac:dyDescent="0.35"/>
  <cols>
    <col min="1" max="3" width="10.90625" style="47"/>
    <col min="4" max="4" width="20.1796875" style="47" customWidth="1"/>
    <col min="5" max="5" width="17.08984375" style="47" customWidth="1"/>
    <col min="6" max="6" width="10.90625" style="47"/>
    <col min="7" max="7" width="22.36328125" style="47" customWidth="1"/>
    <col min="8" max="16384" width="10.90625" style="47"/>
  </cols>
  <sheetData>
    <row r="1" spans="1:6" ht="21" x14ac:dyDescent="0.5">
      <c r="A1" s="184" t="s">
        <v>129</v>
      </c>
    </row>
    <row r="2" spans="1:6" ht="21" x14ac:dyDescent="0.5">
      <c r="B2" s="48" t="s">
        <v>90</v>
      </c>
      <c r="F2" s="65" t="s">
        <v>105</v>
      </c>
    </row>
    <row r="27" spans="2:2" ht="23.5" x14ac:dyDescent="0.55000000000000004">
      <c r="B27" s="66" t="s">
        <v>91</v>
      </c>
    </row>
    <row r="39" spans="2:9" ht="13" customHeight="1" x14ac:dyDescent="0.45">
      <c r="I39" s="69" t="s">
        <v>35</v>
      </c>
    </row>
    <row r="47" spans="2:9" ht="21" x14ac:dyDescent="0.5">
      <c r="B47" s="65" t="s">
        <v>103</v>
      </c>
    </row>
    <row r="49" spans="1:19" ht="18.5" x14ac:dyDescent="0.45">
      <c r="C49" s="48" t="s">
        <v>104</v>
      </c>
    </row>
    <row r="50" spans="1:19" ht="19" thickBot="1" x14ac:dyDescent="0.5">
      <c r="C50" s="48" t="s">
        <v>92</v>
      </c>
    </row>
    <row r="51" spans="1:19" ht="21.5" thickBot="1" x14ac:dyDescent="0.55000000000000004">
      <c r="C51" s="132" t="s">
        <v>93</v>
      </c>
      <c r="D51" s="133"/>
    </row>
    <row r="52" spans="1:19" ht="18.5" x14ac:dyDescent="0.45">
      <c r="C52" s="67"/>
    </row>
    <row r="53" spans="1:19" ht="18.5" x14ac:dyDescent="0.45">
      <c r="B53" s="48" t="s">
        <v>94</v>
      </c>
    </row>
    <row r="54" spans="1:19" ht="18.5" x14ac:dyDescent="0.45">
      <c r="A54" s="67"/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</row>
    <row r="55" spans="1:19" ht="18.5" x14ac:dyDescent="0.45">
      <c r="A55" s="67"/>
      <c r="B55" s="48" t="s">
        <v>95</v>
      </c>
      <c r="C55" s="48" t="s">
        <v>96</v>
      </c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</row>
    <row r="56" spans="1:19" ht="18.5" x14ac:dyDescent="0.45">
      <c r="A56" s="67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</row>
    <row r="57" spans="1:19" ht="18.5" x14ac:dyDescent="0.45">
      <c r="A57" s="67"/>
      <c r="B57" s="67"/>
      <c r="C57" s="48" t="s">
        <v>97</v>
      </c>
      <c r="D57" s="48"/>
      <c r="E57" s="48" t="s">
        <v>98</v>
      </c>
      <c r="F57" s="48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</row>
    <row r="58" spans="1:19" ht="19" thickBot="1" x14ac:dyDescent="0.5">
      <c r="A58" s="67"/>
      <c r="B58" s="67"/>
      <c r="C58" s="48"/>
      <c r="D58" s="48"/>
      <c r="E58" s="48"/>
      <c r="F58" s="48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</row>
    <row r="59" spans="1:19" ht="19" thickBot="1" x14ac:dyDescent="0.5">
      <c r="A59" s="67"/>
      <c r="B59" s="67"/>
      <c r="C59" s="134" t="s">
        <v>97</v>
      </c>
      <c r="D59" s="135"/>
      <c r="E59" s="136"/>
      <c r="F59" s="48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</row>
    <row r="60" spans="1:19" ht="18.5" x14ac:dyDescent="0.45">
      <c r="A60" s="67"/>
      <c r="B60" s="67"/>
      <c r="C60" s="48"/>
      <c r="D60" s="48"/>
      <c r="E60" s="48"/>
      <c r="F60" s="48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</row>
    <row r="61" spans="1:19" ht="18.5" x14ac:dyDescent="0.45">
      <c r="A61" s="67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</row>
    <row r="62" spans="1:19" ht="18.5" x14ac:dyDescent="0.45">
      <c r="A62" s="67"/>
      <c r="B62" s="48" t="s">
        <v>99</v>
      </c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</row>
    <row r="63" spans="1:19" ht="18.5" x14ac:dyDescent="0.45">
      <c r="A63" s="67"/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</row>
    <row r="64" spans="1:19" ht="18.5" x14ac:dyDescent="0.45">
      <c r="A64" s="67"/>
      <c r="B64" s="48" t="s">
        <v>95</v>
      </c>
      <c r="C64" s="48" t="s">
        <v>100</v>
      </c>
      <c r="D64" s="67"/>
      <c r="E64" s="67"/>
      <c r="F64" s="67"/>
      <c r="G64" s="8" t="s">
        <v>101</v>
      </c>
      <c r="H64" s="72"/>
      <c r="I64" s="72"/>
      <c r="J64" s="67"/>
      <c r="K64" s="67"/>
      <c r="L64" s="67"/>
      <c r="M64" s="67"/>
      <c r="N64" s="67"/>
      <c r="O64" s="67"/>
      <c r="P64" s="67"/>
      <c r="Q64" s="67"/>
      <c r="R64" s="67"/>
      <c r="S64" s="67"/>
    </row>
    <row r="65" spans="1:19" ht="18.5" x14ac:dyDescent="0.45">
      <c r="A65" s="67"/>
      <c r="B65" s="67"/>
      <c r="C65" s="67"/>
      <c r="D65" s="67"/>
      <c r="E65" s="67"/>
      <c r="F65" s="67"/>
      <c r="G65" s="48" t="s">
        <v>102</v>
      </c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</row>
    <row r="66" spans="1:19" ht="18.5" x14ac:dyDescent="0.45">
      <c r="A66" s="67"/>
      <c r="B66" s="67"/>
      <c r="C66" s="67"/>
      <c r="D66" s="67"/>
      <c r="E66" s="67"/>
      <c r="F66" s="67"/>
      <c r="G66" s="48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</row>
    <row r="67" spans="1:19" ht="21.5" x14ac:dyDescent="0.75">
      <c r="A67" s="67"/>
      <c r="B67" s="67"/>
      <c r="C67" s="48" t="s">
        <v>100</v>
      </c>
      <c r="D67" s="48"/>
      <c r="E67" s="48"/>
      <c r="F67" s="48"/>
      <c r="G67" s="73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</row>
    <row r="68" spans="1:19" ht="18.5" x14ac:dyDescent="0.45">
      <c r="B68" s="67"/>
      <c r="C68" s="48"/>
      <c r="D68" s="48"/>
      <c r="E68" s="48"/>
      <c r="F68" s="48"/>
      <c r="G68" s="71">
        <v>100000</v>
      </c>
    </row>
    <row r="69" spans="1:19" ht="15" thickBot="1" x14ac:dyDescent="0.4"/>
    <row r="70" spans="1:19" ht="18.5" x14ac:dyDescent="0.45">
      <c r="C70" s="141" t="s">
        <v>100</v>
      </c>
      <c r="D70" s="137"/>
      <c r="E70" s="137"/>
      <c r="F70" s="137"/>
      <c r="G70" s="138"/>
    </row>
    <row r="71" spans="1:19" ht="15" thickBot="1" x14ac:dyDescent="0.4">
      <c r="C71" s="142"/>
      <c r="D71" s="139"/>
      <c r="E71" s="139"/>
      <c r="F71" s="139"/>
      <c r="G71" s="140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C9616-103B-4719-8B64-08755C0C16D9}">
  <sheetPr>
    <tabColor theme="9" tint="-0.249977111117893"/>
  </sheetPr>
  <dimension ref="A1:K78"/>
  <sheetViews>
    <sheetView tabSelected="1" topLeftCell="A64" zoomScale="145" zoomScaleNormal="145" workbookViewId="0">
      <selection activeCell="E80" sqref="E80"/>
    </sheetView>
  </sheetViews>
  <sheetFormatPr baseColWidth="10" defaultColWidth="11.453125" defaultRowHeight="14.5" x14ac:dyDescent="0.35"/>
  <cols>
    <col min="1" max="3" width="11.453125" style="9"/>
    <col min="4" max="4" width="22" style="9" customWidth="1"/>
    <col min="5" max="5" width="21.26953125" style="9" customWidth="1"/>
    <col min="6" max="6" width="23.26953125" style="9" customWidth="1"/>
    <col min="7" max="7" width="24.453125" style="9" customWidth="1"/>
    <col min="8" max="8" width="23.7265625" style="9" customWidth="1"/>
    <col min="9" max="9" width="27.7265625" style="9" customWidth="1"/>
    <col min="10" max="10" width="29.26953125" style="9" customWidth="1"/>
    <col min="11" max="16384" width="11.453125" style="9"/>
  </cols>
  <sheetData>
    <row r="1" spans="1:7" x14ac:dyDescent="0.35">
      <c r="A1" s="34" t="s">
        <v>130</v>
      </c>
    </row>
    <row r="2" spans="1:7" ht="18.5" x14ac:dyDescent="0.45">
      <c r="A2" s="44" t="s">
        <v>59</v>
      </c>
      <c r="B2" s="45"/>
      <c r="C2" s="45"/>
      <c r="D2" s="45"/>
      <c r="E2" s="45"/>
      <c r="F2" s="45"/>
      <c r="G2" s="45"/>
    </row>
    <row r="3" spans="1:7" ht="18.5" x14ac:dyDescent="0.45">
      <c r="A3" s="10"/>
    </row>
    <row r="32" spans="5:10" x14ac:dyDescent="0.35">
      <c r="E32" s="14" t="s">
        <v>45</v>
      </c>
      <c r="F32" s="14"/>
      <c r="G32" s="14" t="s">
        <v>46</v>
      </c>
      <c r="H32" s="14"/>
      <c r="I32" s="14" t="s">
        <v>47</v>
      </c>
      <c r="J32" s="11"/>
    </row>
    <row r="33" spans="1:10" x14ac:dyDescent="0.35">
      <c r="E33" s="14" t="s">
        <v>44</v>
      </c>
      <c r="F33" s="14" t="s">
        <v>22</v>
      </c>
      <c r="G33" s="14" t="s">
        <v>44</v>
      </c>
      <c r="H33" s="14" t="s">
        <v>58</v>
      </c>
      <c r="I33" s="15" t="s">
        <v>44</v>
      </c>
      <c r="J33" s="16" t="s">
        <v>22</v>
      </c>
    </row>
    <row r="34" spans="1:10" x14ac:dyDescent="0.35">
      <c r="B34" s="12" t="s">
        <v>12</v>
      </c>
      <c r="E34" s="15">
        <v>600000</v>
      </c>
      <c r="F34" s="18"/>
      <c r="G34" s="15">
        <v>400000</v>
      </c>
      <c r="H34" s="18"/>
      <c r="I34" s="25">
        <f>SUM(E34:G34)</f>
        <v>1000000</v>
      </c>
      <c r="J34" s="18"/>
    </row>
    <row r="35" spans="1:10" x14ac:dyDescent="0.35">
      <c r="B35" s="13" t="s">
        <v>40</v>
      </c>
      <c r="E35" s="28" t="s">
        <v>48</v>
      </c>
      <c r="F35" s="30" t="s">
        <v>48</v>
      </c>
      <c r="G35" s="20"/>
      <c r="H35" s="30" t="s">
        <v>48</v>
      </c>
      <c r="I35" s="31" t="s">
        <v>48</v>
      </c>
      <c r="J35" s="21"/>
    </row>
    <row r="36" spans="1:10" x14ac:dyDescent="0.35">
      <c r="B36" s="13" t="s">
        <v>41</v>
      </c>
      <c r="E36" s="29" t="s">
        <v>48</v>
      </c>
      <c r="F36" s="16">
        <v>0.6</v>
      </c>
      <c r="G36" s="29" t="s">
        <v>48</v>
      </c>
      <c r="H36" s="16">
        <v>0.35</v>
      </c>
      <c r="I36" s="32" t="s">
        <v>48</v>
      </c>
      <c r="J36" s="18"/>
    </row>
    <row r="37" spans="1:10" x14ac:dyDescent="0.35">
      <c r="B37" s="13" t="s">
        <v>42</v>
      </c>
      <c r="E37" s="17"/>
      <c r="F37" s="18"/>
      <c r="G37" s="17"/>
      <c r="H37" s="18"/>
      <c r="I37" s="25">
        <v>400000</v>
      </c>
      <c r="J37" s="18"/>
    </row>
    <row r="38" spans="1:10" ht="15" thickBot="1" x14ac:dyDescent="0.4">
      <c r="B38" s="13" t="s">
        <v>43</v>
      </c>
      <c r="E38" s="22"/>
      <c r="F38" s="23"/>
      <c r="G38" s="22"/>
      <c r="H38" s="23"/>
      <c r="I38" s="24"/>
      <c r="J38" s="23"/>
    </row>
    <row r="39" spans="1:10" ht="15" thickTop="1" x14ac:dyDescent="0.35">
      <c r="E39" s="11"/>
      <c r="F39" s="18"/>
      <c r="G39" s="11"/>
      <c r="H39" s="18"/>
      <c r="I39" s="11"/>
      <c r="J39" s="18"/>
    </row>
    <row r="40" spans="1:10" x14ac:dyDescent="0.35">
      <c r="E40" s="11"/>
      <c r="F40" s="11"/>
      <c r="G40" s="11"/>
      <c r="H40" s="11"/>
      <c r="I40" s="11"/>
      <c r="J40" s="11"/>
    </row>
    <row r="41" spans="1:10" x14ac:dyDescent="0.35">
      <c r="C41" s="12" t="s">
        <v>49</v>
      </c>
    </row>
    <row r="42" spans="1:10" x14ac:dyDescent="0.35">
      <c r="E42" s="12" t="s">
        <v>50</v>
      </c>
    </row>
    <row r="43" spans="1:10" x14ac:dyDescent="0.35">
      <c r="C43" s="46" t="s">
        <v>61</v>
      </c>
    </row>
    <row r="44" spans="1:10" ht="18.5" x14ac:dyDescent="0.45">
      <c r="A44" s="38" t="s">
        <v>51</v>
      </c>
      <c r="B44" s="36"/>
    </row>
    <row r="46" spans="1:10" x14ac:dyDescent="0.35">
      <c r="E46" s="14" t="s">
        <v>45</v>
      </c>
      <c r="F46" s="14"/>
      <c r="G46" s="14" t="s">
        <v>46</v>
      </c>
      <c r="H46" s="14"/>
      <c r="I46" s="14" t="s">
        <v>47</v>
      </c>
      <c r="J46" s="11"/>
    </row>
    <row r="47" spans="1:10" x14ac:dyDescent="0.35">
      <c r="E47" s="14" t="s">
        <v>44</v>
      </c>
      <c r="F47" s="14" t="s">
        <v>22</v>
      </c>
      <c r="G47" s="14" t="s">
        <v>44</v>
      </c>
      <c r="H47" s="14" t="s">
        <v>58</v>
      </c>
      <c r="I47" s="15" t="s">
        <v>44</v>
      </c>
      <c r="J47" s="16" t="s">
        <v>22</v>
      </c>
    </row>
    <row r="48" spans="1:10" ht="16" x14ac:dyDescent="0.4">
      <c r="B48" s="12" t="s">
        <v>12</v>
      </c>
      <c r="E48" s="19">
        <v>600000</v>
      </c>
      <c r="F48" s="18">
        <v>1</v>
      </c>
      <c r="G48" s="19">
        <v>400000</v>
      </c>
      <c r="H48" s="18">
        <v>1</v>
      </c>
      <c r="I48" s="19">
        <f>E48+G48</f>
        <v>1000000</v>
      </c>
      <c r="J48" s="176">
        <v>1</v>
      </c>
    </row>
    <row r="49" spans="1:11" ht="16" x14ac:dyDescent="0.4">
      <c r="B49" s="13" t="s">
        <v>40</v>
      </c>
      <c r="E49" s="172"/>
      <c r="F49" s="173"/>
      <c r="G49" s="172"/>
      <c r="H49" s="173"/>
      <c r="I49" s="172"/>
      <c r="J49" s="173"/>
      <c r="K49" s="35"/>
    </row>
    <row r="50" spans="1:11" ht="16" x14ac:dyDescent="0.4">
      <c r="B50" s="13" t="s">
        <v>41</v>
      </c>
      <c r="E50" s="174"/>
      <c r="F50" s="18">
        <v>0.6</v>
      </c>
      <c r="G50" s="174"/>
      <c r="H50" s="18">
        <v>0.35</v>
      </c>
      <c r="I50" s="174"/>
      <c r="J50" s="177"/>
      <c r="K50" s="37" t="s">
        <v>56</v>
      </c>
    </row>
    <row r="51" spans="1:11" ht="16" x14ac:dyDescent="0.4">
      <c r="B51" s="13" t="s">
        <v>42</v>
      </c>
      <c r="E51" s="27" t="s">
        <v>126</v>
      </c>
      <c r="F51" s="16" t="s">
        <v>126</v>
      </c>
      <c r="G51" s="27"/>
      <c r="H51" s="18"/>
      <c r="I51" s="19"/>
      <c r="J51" s="176"/>
    </row>
    <row r="52" spans="1:11" ht="16.5" thickBot="1" x14ac:dyDescent="0.45">
      <c r="B52" s="13" t="s">
        <v>43</v>
      </c>
      <c r="E52" s="22"/>
      <c r="F52" s="23"/>
      <c r="G52" s="22"/>
      <c r="H52" s="23"/>
      <c r="I52" s="175"/>
      <c r="J52" s="178"/>
    </row>
    <row r="53" spans="1:11" ht="15" thickTop="1" x14ac:dyDescent="0.35"/>
    <row r="55" spans="1:11" ht="16" x14ac:dyDescent="0.4">
      <c r="E55" s="12" t="s">
        <v>52</v>
      </c>
      <c r="F55" s="12"/>
      <c r="G55" s="179"/>
      <c r="H55" s="176"/>
    </row>
    <row r="56" spans="1:11" ht="16" x14ac:dyDescent="0.4">
      <c r="E56" s="12" t="s">
        <v>53</v>
      </c>
      <c r="F56" s="12"/>
      <c r="G56" s="179"/>
      <c r="H56" s="176"/>
    </row>
    <row r="59" spans="1:11" ht="18.5" x14ac:dyDescent="0.45">
      <c r="A59" s="38" t="s">
        <v>54</v>
      </c>
    </row>
    <row r="61" spans="1:11" x14ac:dyDescent="0.35">
      <c r="E61" s="14" t="s">
        <v>57</v>
      </c>
      <c r="F61" s="39" t="s">
        <v>38</v>
      </c>
    </row>
    <row r="62" spans="1:11" x14ac:dyDescent="0.35">
      <c r="E62" s="14"/>
      <c r="F62" s="14" t="s">
        <v>55</v>
      </c>
    </row>
    <row r="64" spans="1:11" x14ac:dyDescent="0.35">
      <c r="E64" s="14" t="s">
        <v>57</v>
      </c>
      <c r="F64" s="9" t="s">
        <v>127</v>
      </c>
      <c r="G64" s="181"/>
      <c r="H64" s="12"/>
      <c r="I64" s="181"/>
      <c r="J64" s="12" t="s">
        <v>45</v>
      </c>
    </row>
    <row r="65" spans="1:10" x14ac:dyDescent="0.35">
      <c r="H65" s="12"/>
      <c r="I65" s="181"/>
      <c r="J65" s="12" t="s">
        <v>46</v>
      </c>
    </row>
    <row r="66" spans="1:10" ht="18.5" x14ac:dyDescent="0.45">
      <c r="A66" s="38" t="s">
        <v>60</v>
      </c>
    </row>
    <row r="69" spans="1:10" x14ac:dyDescent="0.35">
      <c r="D69" s="14" t="s">
        <v>45</v>
      </c>
      <c r="E69" s="14" t="s">
        <v>22</v>
      </c>
      <c r="F69" s="14" t="s">
        <v>46</v>
      </c>
      <c r="G69" s="14" t="s">
        <v>22</v>
      </c>
      <c r="H69" s="14" t="s">
        <v>47</v>
      </c>
      <c r="I69" s="11" t="s">
        <v>22</v>
      </c>
    </row>
    <row r="70" spans="1:10" x14ac:dyDescent="0.35">
      <c r="E70" s="14"/>
      <c r="G70" s="14"/>
      <c r="I70" s="16"/>
    </row>
    <row r="71" spans="1:10" ht="16" x14ac:dyDescent="0.4">
      <c r="A71" s="12" t="s">
        <v>12</v>
      </c>
      <c r="D71" s="180"/>
      <c r="E71" s="18">
        <v>1</v>
      </c>
      <c r="F71" s="180"/>
      <c r="G71" s="18">
        <v>1</v>
      </c>
      <c r="H71" s="43">
        <v>1050000</v>
      </c>
      <c r="I71" s="33">
        <v>1</v>
      </c>
    </row>
    <row r="72" spans="1:10" ht="16" x14ac:dyDescent="0.4">
      <c r="A72" s="13" t="s">
        <v>40</v>
      </c>
      <c r="D72" s="180"/>
      <c r="E72" s="41">
        <v>0.4</v>
      </c>
      <c r="F72" s="180"/>
      <c r="G72" s="41">
        <v>0.65</v>
      </c>
      <c r="H72" s="182"/>
      <c r="I72" s="26">
        <v>0.5</v>
      </c>
    </row>
    <row r="73" spans="1:10" ht="16" x14ac:dyDescent="0.4">
      <c r="A73" s="13" t="s">
        <v>41</v>
      </c>
      <c r="D73" s="180"/>
      <c r="E73" s="18">
        <v>0.6</v>
      </c>
      <c r="F73" s="180"/>
      <c r="G73" s="18">
        <v>0.35</v>
      </c>
      <c r="H73" s="183"/>
      <c r="I73" s="40">
        <v>0.5</v>
      </c>
    </row>
    <row r="74" spans="1:10" ht="16" x14ac:dyDescent="0.4">
      <c r="A74" s="13" t="s">
        <v>42</v>
      </c>
      <c r="D74" s="42"/>
      <c r="E74" s="18"/>
      <c r="F74" s="42"/>
      <c r="G74" s="18"/>
      <c r="H74" s="19">
        <v>400000</v>
      </c>
      <c r="I74" s="176"/>
    </row>
    <row r="75" spans="1:10" ht="16.5" thickBot="1" x14ac:dyDescent="0.45">
      <c r="A75" s="13" t="s">
        <v>43</v>
      </c>
      <c r="D75" s="22"/>
      <c r="E75" s="23"/>
      <c r="F75" s="22"/>
      <c r="G75" s="23"/>
      <c r="H75" s="175"/>
      <c r="I75" s="178"/>
    </row>
    <row r="76" spans="1:10" ht="15" thickTop="1" x14ac:dyDescent="0.35"/>
    <row r="78" spans="1:10" x14ac:dyDescent="0.35">
      <c r="A78" s="34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4ED8D-0066-4C3E-8453-B77F494761F0}">
  <dimension ref="A1:C3"/>
  <sheetViews>
    <sheetView workbookViewId="0">
      <selection activeCell="A2" sqref="A2"/>
    </sheetView>
  </sheetViews>
  <sheetFormatPr baseColWidth="10" defaultRowHeight="14.5" x14ac:dyDescent="0.35"/>
  <cols>
    <col min="1" max="16384" width="10.90625" style="47"/>
  </cols>
  <sheetData>
    <row r="1" spans="1:3" x14ac:dyDescent="0.35">
      <c r="A1" s="51" t="s">
        <v>63</v>
      </c>
      <c r="C1" s="51" t="s">
        <v>65</v>
      </c>
    </row>
    <row r="2" spans="1:3" x14ac:dyDescent="0.35">
      <c r="A2" s="51" t="s">
        <v>85</v>
      </c>
    </row>
    <row r="3" spans="1:3" x14ac:dyDescent="0.35">
      <c r="A3" s="52" t="s">
        <v>64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71D55-4213-4697-A0F5-46BA599F55EF}">
  <dimension ref="A1:G3"/>
  <sheetViews>
    <sheetView workbookViewId="0">
      <selection activeCell="J12" sqref="J12"/>
    </sheetView>
  </sheetViews>
  <sheetFormatPr baseColWidth="10" defaultRowHeight="14.5" x14ac:dyDescent="0.35"/>
  <cols>
    <col min="1" max="16384" width="10.90625" style="47"/>
  </cols>
  <sheetData>
    <row r="1" spans="1:7" s="51" customFormat="1" x14ac:dyDescent="0.35">
      <c r="A1" s="51" t="s">
        <v>66</v>
      </c>
      <c r="C1" s="51" t="s">
        <v>67</v>
      </c>
      <c r="G1" s="51" t="s">
        <v>69</v>
      </c>
    </row>
    <row r="2" spans="1:7" x14ac:dyDescent="0.35">
      <c r="A2" s="51" t="s">
        <v>85</v>
      </c>
    </row>
    <row r="3" spans="1:7" x14ac:dyDescent="0.35">
      <c r="A3" s="52" t="s">
        <v>68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A7AE6-AD4C-43E5-A0F6-6387F4EBD600}">
  <dimension ref="A1:A2"/>
  <sheetViews>
    <sheetView workbookViewId="0">
      <selection activeCell="G11" sqref="G11"/>
    </sheetView>
  </sheetViews>
  <sheetFormatPr baseColWidth="10" defaultRowHeight="14.5" x14ac:dyDescent="0.35"/>
  <cols>
    <col min="1" max="16384" width="10.90625" style="47"/>
  </cols>
  <sheetData>
    <row r="1" spans="1:1" x14ac:dyDescent="0.35">
      <c r="A1" s="51" t="s">
        <v>70</v>
      </c>
    </row>
    <row r="2" spans="1:1" x14ac:dyDescent="0.35">
      <c r="A2" s="51" t="s">
        <v>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82AA9-0AC4-4522-A763-39490AC12249}">
  <dimension ref="A1:A2"/>
  <sheetViews>
    <sheetView workbookViewId="0">
      <selection activeCell="A2" sqref="A2"/>
    </sheetView>
  </sheetViews>
  <sheetFormatPr baseColWidth="10" defaultRowHeight="14.5" x14ac:dyDescent="0.35"/>
  <cols>
    <col min="1" max="16384" width="10.90625" style="47"/>
  </cols>
  <sheetData>
    <row r="1" spans="1:1" x14ac:dyDescent="0.35">
      <c r="A1" s="47" t="s">
        <v>71</v>
      </c>
    </row>
    <row r="2" spans="1:1" x14ac:dyDescent="0.35">
      <c r="A2" s="51" t="s">
        <v>88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92491-0554-4ED6-849C-9215AE8DED72}">
  <dimension ref="A1:C4"/>
  <sheetViews>
    <sheetView workbookViewId="0">
      <selection activeCell="F12" sqref="F12:F13"/>
    </sheetView>
  </sheetViews>
  <sheetFormatPr baseColWidth="10" defaultRowHeight="14.5" x14ac:dyDescent="0.35"/>
  <cols>
    <col min="1" max="16384" width="10.90625" style="47"/>
  </cols>
  <sheetData>
    <row r="1" spans="1:3" s="51" customFormat="1" x14ac:dyDescent="0.35">
      <c r="A1" s="51" t="s">
        <v>72</v>
      </c>
      <c r="C1" s="51" t="s">
        <v>73</v>
      </c>
    </row>
    <row r="2" spans="1:3" x14ac:dyDescent="0.35">
      <c r="A2" s="51" t="s">
        <v>86</v>
      </c>
    </row>
    <row r="3" spans="1:3" x14ac:dyDescent="0.35">
      <c r="A3" s="52" t="s">
        <v>74</v>
      </c>
    </row>
    <row r="4" spans="1:3" x14ac:dyDescent="0.35">
      <c r="A4" s="52" t="s">
        <v>75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Théorie</vt:lpstr>
      <vt:lpstr>Démo MCVseuil</vt:lpstr>
      <vt:lpstr>DÉMO MARGE SÉCURITÉ</vt:lpstr>
      <vt:lpstr>Démo seuil multiple</vt:lpstr>
      <vt:lpstr>E4,1</vt:lpstr>
      <vt:lpstr>E4,3</vt:lpstr>
      <vt:lpstr>E4,7</vt:lpstr>
      <vt:lpstr>E4,10</vt:lpstr>
      <vt:lpstr>E4,4</vt:lpstr>
      <vt:lpstr>E4,9</vt:lpstr>
      <vt:lpstr>E4,5</vt:lpstr>
      <vt:lpstr>P4,17</vt:lpstr>
      <vt:lpstr>P4,18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Pinel</dc:creator>
  <cp:lastModifiedBy>Nathalie Pinel</cp:lastModifiedBy>
  <dcterms:created xsi:type="dcterms:W3CDTF">2020-01-17T15:51:52Z</dcterms:created>
  <dcterms:modified xsi:type="dcterms:W3CDTF">2021-01-18T20:17:30Z</dcterms:modified>
</cp:coreProperties>
</file>